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AI YEN\"/>
    </mc:Choice>
  </mc:AlternateContent>
  <bookViews>
    <workbookView xWindow="0" yWindow="0" windowWidth="20490" windowHeight="700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A1'!$E$1:$E$682</definedName>
    <definedName name="_xlnm.Print_Titles" localSheetId="1">'Mau A1'!$7:$10</definedName>
  </definedNames>
  <calcPr calcId="162913"/>
</workbook>
</file>

<file path=xl/calcChain.xml><?xml version="1.0" encoding="utf-8"?>
<calcChain xmlns="http://schemas.openxmlformats.org/spreadsheetml/2006/main">
  <c r="L319" i="4" l="1"/>
  <c r="K319" i="4"/>
  <c r="M319" i="4" s="1"/>
  <c r="L322" i="4"/>
  <c r="K322" i="4"/>
  <c r="M322" i="4" s="1"/>
  <c r="K386" i="4" l="1"/>
  <c r="L386" i="4"/>
  <c r="M386" i="4" l="1"/>
  <c r="M360" i="4"/>
  <c r="K178" i="4"/>
  <c r="M178" i="4" s="1"/>
  <c r="L178" i="4"/>
  <c r="K179" i="4"/>
  <c r="L179" i="4"/>
  <c r="M179" i="4" s="1"/>
  <c r="K180" i="4"/>
  <c r="L180" i="4"/>
  <c r="M180" i="4" s="1"/>
  <c r="E46" i="2"/>
  <c r="F46" i="2"/>
  <c r="F24" i="2"/>
  <c r="B46" i="2"/>
  <c r="Q46" i="2"/>
  <c r="K640" i="4"/>
  <c r="M640" i="4" s="1"/>
  <c r="L640" i="4"/>
  <c r="K641" i="4"/>
  <c r="L641" i="4"/>
  <c r="M641" i="4" s="1"/>
  <c r="K642" i="4"/>
  <c r="L642" i="4"/>
  <c r="M642" i="4" s="1"/>
  <c r="P640" i="4" l="1"/>
  <c r="D46" i="2"/>
  <c r="AC650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40" i="4" l="1"/>
  <c r="P46" i="2" s="1"/>
  <c r="R46" i="2" s="1"/>
  <c r="S46" i="2" s="1"/>
  <c r="G46" i="2"/>
  <c r="K560" i="4" l="1"/>
  <c r="L560" i="4"/>
  <c r="K144" i="4"/>
  <c r="L144" i="4"/>
  <c r="K12" i="4"/>
  <c r="L12" i="4"/>
  <c r="K13" i="4"/>
  <c r="L13" i="4"/>
  <c r="K14" i="4"/>
  <c r="L14" i="4"/>
  <c r="K15" i="4"/>
  <c r="L15" i="4"/>
  <c r="M15" i="4" s="1"/>
  <c r="K16" i="4"/>
  <c r="L16" i="4"/>
  <c r="K17" i="4"/>
  <c r="L17" i="4"/>
  <c r="M17" i="4" s="1"/>
  <c r="K18" i="4"/>
  <c r="L18" i="4"/>
  <c r="K19" i="4"/>
  <c r="L19" i="4"/>
  <c r="M19" i="4" s="1"/>
  <c r="K20" i="4"/>
  <c r="L20" i="4"/>
  <c r="K21" i="4"/>
  <c r="L21" i="4"/>
  <c r="M21" i="4" s="1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M33" i="4" s="1"/>
  <c r="K34" i="4"/>
  <c r="L34" i="4"/>
  <c r="K35" i="4"/>
  <c r="L35" i="4"/>
  <c r="M35" i="4" s="1"/>
  <c r="K36" i="4"/>
  <c r="L36" i="4"/>
  <c r="K37" i="4"/>
  <c r="L37" i="4"/>
  <c r="M37" i="4" s="1"/>
  <c r="K38" i="4"/>
  <c r="L38" i="4"/>
  <c r="K39" i="4"/>
  <c r="L39" i="4"/>
  <c r="M39" i="4" s="1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M52" i="4" s="1"/>
  <c r="K53" i="4"/>
  <c r="L53" i="4"/>
  <c r="K54" i="4"/>
  <c r="L54" i="4"/>
  <c r="M54" i="4" s="1"/>
  <c r="K55" i="4"/>
  <c r="L55" i="4"/>
  <c r="K56" i="4"/>
  <c r="L56" i="4"/>
  <c r="M56" i="4" s="1"/>
  <c r="K57" i="4"/>
  <c r="L57" i="4"/>
  <c r="K58" i="4"/>
  <c r="L58" i="4"/>
  <c r="K59" i="4"/>
  <c r="L59" i="4"/>
  <c r="K60" i="4"/>
  <c r="L60" i="4"/>
  <c r="K61" i="4"/>
  <c r="L61" i="4"/>
  <c r="K62" i="4"/>
  <c r="L62" i="4"/>
  <c r="M62" i="4" s="1"/>
  <c r="K63" i="4"/>
  <c r="L63" i="4"/>
  <c r="K64" i="4"/>
  <c r="L64" i="4"/>
  <c r="K65" i="4"/>
  <c r="L65" i="4"/>
  <c r="K66" i="4"/>
  <c r="L66" i="4"/>
  <c r="M66" i="4" s="1"/>
  <c r="K67" i="4"/>
  <c r="L67" i="4"/>
  <c r="K68" i="4"/>
  <c r="L68" i="4"/>
  <c r="M68" i="4" s="1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M76" i="4" s="1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M92" i="4" s="1"/>
  <c r="K93" i="4"/>
  <c r="L93" i="4"/>
  <c r="K94" i="4"/>
  <c r="L94" i="4"/>
  <c r="M94" i="4" s="1"/>
  <c r="K95" i="4"/>
  <c r="L95" i="4"/>
  <c r="K96" i="4"/>
  <c r="L96" i="4"/>
  <c r="M96" i="4" s="1"/>
  <c r="K97" i="4"/>
  <c r="L97" i="4"/>
  <c r="K98" i="4"/>
  <c r="L98" i="4"/>
  <c r="M98" i="4" s="1"/>
  <c r="K99" i="4"/>
  <c r="L99" i="4"/>
  <c r="K100" i="4"/>
  <c r="L100" i="4"/>
  <c r="M100" i="4" s="1"/>
  <c r="K101" i="4"/>
  <c r="L101" i="4"/>
  <c r="K102" i="4"/>
  <c r="L102" i="4"/>
  <c r="M102" i="4" s="1"/>
  <c r="K103" i="4"/>
  <c r="L103" i="4"/>
  <c r="K104" i="4"/>
  <c r="L104" i="4"/>
  <c r="K105" i="4"/>
  <c r="L105" i="4"/>
  <c r="K106" i="4"/>
  <c r="L106" i="4"/>
  <c r="M106" i="4" s="1"/>
  <c r="K107" i="4"/>
  <c r="L107" i="4"/>
  <c r="K108" i="4"/>
  <c r="L108" i="4"/>
  <c r="M108" i="4" s="1"/>
  <c r="K109" i="4"/>
  <c r="L109" i="4"/>
  <c r="K110" i="4"/>
  <c r="L110" i="4"/>
  <c r="K111" i="4"/>
  <c r="L111" i="4"/>
  <c r="K112" i="4"/>
  <c r="L112" i="4"/>
  <c r="M112" i="4" s="1"/>
  <c r="K113" i="4"/>
  <c r="L113" i="4"/>
  <c r="K114" i="4"/>
  <c r="L114" i="4"/>
  <c r="M114" i="4" s="1"/>
  <c r="K115" i="4"/>
  <c r="L115" i="4"/>
  <c r="K116" i="4"/>
  <c r="L116" i="4"/>
  <c r="K117" i="4"/>
  <c r="L117" i="4"/>
  <c r="K118" i="4"/>
  <c r="L118" i="4"/>
  <c r="M118" i="4" s="1"/>
  <c r="K119" i="4"/>
  <c r="L119" i="4"/>
  <c r="K120" i="4"/>
  <c r="L120" i="4"/>
  <c r="M120" i="4" s="1"/>
  <c r="K121" i="4"/>
  <c r="L121" i="4"/>
  <c r="K122" i="4"/>
  <c r="L122" i="4"/>
  <c r="K123" i="4"/>
  <c r="L123" i="4"/>
  <c r="K124" i="4"/>
  <c r="L124" i="4"/>
  <c r="M124" i="4" s="1"/>
  <c r="K125" i="4"/>
  <c r="L125" i="4"/>
  <c r="K126" i="4"/>
  <c r="L126" i="4"/>
  <c r="M126" i="4" s="1"/>
  <c r="K128" i="4"/>
  <c r="L128" i="4"/>
  <c r="K129" i="4"/>
  <c r="L129" i="4"/>
  <c r="M129" i="4" s="1"/>
  <c r="K130" i="4"/>
  <c r="L130" i="4"/>
  <c r="K131" i="4"/>
  <c r="L131" i="4"/>
  <c r="K132" i="4"/>
  <c r="L132" i="4"/>
  <c r="K133" i="4"/>
  <c r="L133" i="4"/>
  <c r="M133" i="4" s="1"/>
  <c r="K134" i="4"/>
  <c r="L134" i="4"/>
  <c r="K135" i="4"/>
  <c r="L135" i="4"/>
  <c r="M135" i="4" s="1"/>
  <c r="K136" i="4"/>
  <c r="L136" i="4"/>
  <c r="K137" i="4"/>
  <c r="L137" i="4"/>
  <c r="M137" i="4" s="1"/>
  <c r="K139" i="4"/>
  <c r="L139" i="4"/>
  <c r="K140" i="4"/>
  <c r="L140" i="4"/>
  <c r="K141" i="4"/>
  <c r="L141" i="4"/>
  <c r="K142" i="4"/>
  <c r="L142" i="4"/>
  <c r="M142" i="4" s="1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M151" i="4" s="1"/>
  <c r="K152" i="4"/>
  <c r="L152" i="4"/>
  <c r="K153" i="4"/>
  <c r="L153" i="4"/>
  <c r="K154" i="4"/>
  <c r="L154" i="4"/>
  <c r="K155" i="4"/>
  <c r="L155" i="4"/>
  <c r="M155" i="4" s="1"/>
  <c r="K156" i="4"/>
  <c r="L156" i="4"/>
  <c r="K157" i="4"/>
  <c r="L157" i="4"/>
  <c r="M157" i="4" s="1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M171" i="4" s="1"/>
  <c r="K172" i="4"/>
  <c r="L172" i="4"/>
  <c r="K173" i="4"/>
  <c r="L173" i="4"/>
  <c r="M173" i="4" s="1"/>
  <c r="K174" i="4"/>
  <c r="L174" i="4"/>
  <c r="K175" i="4"/>
  <c r="L175" i="4"/>
  <c r="K176" i="4"/>
  <c r="L176" i="4"/>
  <c r="K177" i="4"/>
  <c r="L177" i="4"/>
  <c r="M177" i="4" s="1"/>
  <c r="K181" i="4"/>
  <c r="L181" i="4"/>
  <c r="K182" i="4"/>
  <c r="L182" i="4"/>
  <c r="M182" i="4" s="1"/>
  <c r="K186" i="4"/>
  <c r="L186" i="4"/>
  <c r="K187" i="4"/>
  <c r="L187" i="4"/>
  <c r="K188" i="4"/>
  <c r="L188" i="4"/>
  <c r="K189" i="4"/>
  <c r="L189" i="4"/>
  <c r="K190" i="4"/>
  <c r="L190" i="4"/>
  <c r="K191" i="4"/>
  <c r="L191" i="4"/>
  <c r="M191" i="4" s="1"/>
  <c r="K192" i="4"/>
  <c r="L192" i="4"/>
  <c r="K193" i="4"/>
  <c r="L193" i="4"/>
  <c r="K194" i="4"/>
  <c r="L194" i="4"/>
  <c r="K195" i="4"/>
  <c r="L195" i="4"/>
  <c r="M195" i="4" s="1"/>
  <c r="K196" i="4"/>
  <c r="L196" i="4"/>
  <c r="K197" i="4"/>
  <c r="L197" i="4"/>
  <c r="M197" i="4" s="1"/>
  <c r="K198" i="4"/>
  <c r="L198" i="4"/>
  <c r="K199" i="4"/>
  <c r="L199" i="4"/>
  <c r="M199" i="4" s="1"/>
  <c r="K200" i="4"/>
  <c r="L200" i="4"/>
  <c r="K201" i="4"/>
  <c r="L201" i="4"/>
  <c r="K202" i="4"/>
  <c r="L202" i="4"/>
  <c r="K203" i="4"/>
  <c r="L203" i="4"/>
  <c r="M203" i="4" s="1"/>
  <c r="K204" i="4"/>
  <c r="L204" i="4"/>
  <c r="K205" i="4"/>
  <c r="L205" i="4"/>
  <c r="M205" i="4" s="1"/>
  <c r="K206" i="4"/>
  <c r="L206" i="4"/>
  <c r="K207" i="4"/>
  <c r="L207" i="4"/>
  <c r="M207" i="4" s="1"/>
  <c r="K208" i="4"/>
  <c r="L208" i="4"/>
  <c r="K209" i="4"/>
  <c r="L209" i="4"/>
  <c r="M209" i="4" s="1"/>
  <c r="K210" i="4"/>
  <c r="L210" i="4"/>
  <c r="K211" i="4"/>
  <c r="L211" i="4"/>
  <c r="K212" i="4"/>
  <c r="L212" i="4"/>
  <c r="K213" i="4"/>
  <c r="L213" i="4"/>
  <c r="M213" i="4" s="1"/>
  <c r="K214" i="4"/>
  <c r="L214" i="4"/>
  <c r="K215" i="4"/>
  <c r="L215" i="4"/>
  <c r="M215" i="4" s="1"/>
  <c r="K216" i="4"/>
  <c r="L216" i="4"/>
  <c r="K217" i="4"/>
  <c r="L217" i="4"/>
  <c r="M217" i="4" s="1"/>
  <c r="K218" i="4"/>
  <c r="L218" i="4"/>
  <c r="K219" i="4"/>
  <c r="L219" i="4"/>
  <c r="M219" i="4" s="1"/>
  <c r="K220" i="4"/>
  <c r="L220" i="4"/>
  <c r="K221" i="4"/>
  <c r="L221" i="4"/>
  <c r="M221" i="4" s="1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M231" i="4" s="1"/>
  <c r="K232" i="4"/>
  <c r="L232" i="4"/>
  <c r="K233" i="4"/>
  <c r="L233" i="4"/>
  <c r="M233" i="4" s="1"/>
  <c r="K234" i="4"/>
  <c r="L234" i="4"/>
  <c r="K235" i="4"/>
  <c r="L235" i="4"/>
  <c r="M235" i="4" s="1"/>
  <c r="K236" i="4"/>
  <c r="L236" i="4"/>
  <c r="K237" i="4"/>
  <c r="L237" i="4"/>
  <c r="M237" i="4" s="1"/>
  <c r="K238" i="4"/>
  <c r="L238" i="4"/>
  <c r="K239" i="4"/>
  <c r="L239" i="4"/>
  <c r="M239" i="4" s="1"/>
  <c r="K240" i="4"/>
  <c r="L240" i="4"/>
  <c r="K241" i="4"/>
  <c r="L241" i="4"/>
  <c r="M241" i="4" s="1"/>
  <c r="K242" i="4"/>
  <c r="L242" i="4"/>
  <c r="K243" i="4"/>
  <c r="L243" i="4"/>
  <c r="M243" i="4" s="1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M251" i="4" s="1"/>
  <c r="K252" i="4"/>
  <c r="L252" i="4"/>
  <c r="K253" i="4"/>
  <c r="L253" i="4"/>
  <c r="M253" i="4" s="1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M271" i="4" s="1"/>
  <c r="L271" i="4"/>
  <c r="K272" i="4"/>
  <c r="L272" i="4"/>
  <c r="K273" i="4"/>
  <c r="L273" i="4"/>
  <c r="M273" i="4" s="1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M282" i="4" s="1"/>
  <c r="L282" i="4"/>
  <c r="K283" i="4"/>
  <c r="L283" i="4"/>
  <c r="M283" i="4" s="1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M291" i="4" s="1"/>
  <c r="K292" i="4"/>
  <c r="L292" i="4"/>
  <c r="K293" i="4"/>
  <c r="L293" i="4"/>
  <c r="M293" i="4" s="1"/>
  <c r="K294" i="4"/>
  <c r="L294" i="4"/>
  <c r="K295" i="4"/>
  <c r="M295" i="4" s="1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M303" i="4" s="1"/>
  <c r="K304" i="4"/>
  <c r="L304" i="4"/>
  <c r="K305" i="4"/>
  <c r="L305" i="4"/>
  <c r="M305" i="4" s="1"/>
  <c r="K306" i="4"/>
  <c r="L306" i="4"/>
  <c r="K307" i="4"/>
  <c r="M307" i="4" s="1"/>
  <c r="L307" i="4"/>
  <c r="K308" i="4"/>
  <c r="M308" i="4" s="1"/>
  <c r="L308" i="4"/>
  <c r="K309" i="4"/>
  <c r="L309" i="4"/>
  <c r="K310" i="4"/>
  <c r="L310" i="4"/>
  <c r="K311" i="4"/>
  <c r="L311" i="4"/>
  <c r="K312" i="4"/>
  <c r="L312" i="4"/>
  <c r="K313" i="4"/>
  <c r="L313" i="4"/>
  <c r="M313" i="4" s="1"/>
  <c r="K314" i="4"/>
  <c r="L314" i="4"/>
  <c r="K315" i="4"/>
  <c r="L315" i="4"/>
  <c r="M315" i="4" s="1"/>
  <c r="K316" i="4"/>
  <c r="L316" i="4"/>
  <c r="K317" i="4"/>
  <c r="L317" i="4"/>
  <c r="K318" i="4"/>
  <c r="M318" i="4" s="1"/>
  <c r="L318" i="4"/>
  <c r="K320" i="4"/>
  <c r="L320" i="4"/>
  <c r="K321" i="4"/>
  <c r="L321" i="4"/>
  <c r="K323" i="4"/>
  <c r="L323" i="4"/>
  <c r="K324" i="4"/>
  <c r="M324" i="4" s="1"/>
  <c r="L324" i="4"/>
  <c r="K325" i="4"/>
  <c r="L325" i="4"/>
  <c r="M325" i="4" s="1"/>
  <c r="K326" i="4"/>
  <c r="L326" i="4"/>
  <c r="K327" i="4"/>
  <c r="L327" i="4"/>
  <c r="K328" i="4"/>
  <c r="L328" i="4"/>
  <c r="K329" i="4"/>
  <c r="L329" i="4"/>
  <c r="K330" i="4"/>
  <c r="M330" i="4" s="1"/>
  <c r="L330" i="4"/>
  <c r="K331" i="4"/>
  <c r="L331" i="4"/>
  <c r="K332" i="4"/>
  <c r="L332" i="4"/>
  <c r="K333" i="4"/>
  <c r="L333" i="4"/>
  <c r="K334" i="4"/>
  <c r="L334" i="4"/>
  <c r="K335" i="4"/>
  <c r="L335" i="4"/>
  <c r="K336" i="4"/>
  <c r="L336" i="4"/>
  <c r="K337" i="4"/>
  <c r="L337" i="4"/>
  <c r="K338" i="4"/>
  <c r="M338" i="4" s="1"/>
  <c r="L338" i="4"/>
  <c r="K339" i="4"/>
  <c r="L339" i="4"/>
  <c r="K340" i="4"/>
  <c r="M340" i="4" s="1"/>
  <c r="L340" i="4"/>
  <c r="K341" i="4"/>
  <c r="L341" i="4"/>
  <c r="K343" i="4"/>
  <c r="M343" i="4" s="1"/>
  <c r="L343" i="4"/>
  <c r="K344" i="4"/>
  <c r="L344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8" i="4"/>
  <c r="L358" i="4"/>
  <c r="K359" i="4"/>
  <c r="L359" i="4"/>
  <c r="K361" i="4"/>
  <c r="L361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M374" i="4" s="1"/>
  <c r="L374" i="4"/>
  <c r="K375" i="4"/>
  <c r="L375" i="4"/>
  <c r="K376" i="4"/>
  <c r="L376" i="4"/>
  <c r="K377" i="4"/>
  <c r="L377" i="4"/>
  <c r="K378" i="4"/>
  <c r="M378" i="4" s="1"/>
  <c r="L378" i="4"/>
  <c r="K379" i="4"/>
  <c r="L379" i="4"/>
  <c r="K380" i="4"/>
  <c r="L380" i="4"/>
  <c r="K381" i="4"/>
  <c r="L381" i="4"/>
  <c r="K382" i="4"/>
  <c r="M382" i="4" s="1"/>
  <c r="L382" i="4"/>
  <c r="K383" i="4"/>
  <c r="L383" i="4"/>
  <c r="K387" i="4"/>
  <c r="L387" i="4"/>
  <c r="K388" i="4"/>
  <c r="L388" i="4"/>
  <c r="K389" i="4"/>
  <c r="M389" i="4" s="1"/>
  <c r="L389" i="4"/>
  <c r="K390" i="4"/>
  <c r="L390" i="4"/>
  <c r="K391" i="4"/>
  <c r="L391" i="4"/>
  <c r="K392" i="4"/>
  <c r="L392" i="4"/>
  <c r="K393" i="4"/>
  <c r="M393" i="4" s="1"/>
  <c r="L393" i="4"/>
  <c r="K394" i="4"/>
  <c r="L394" i="4"/>
  <c r="K395" i="4"/>
  <c r="L395" i="4"/>
  <c r="K396" i="4"/>
  <c r="L396" i="4"/>
  <c r="K397" i="4"/>
  <c r="M397" i="4" s="1"/>
  <c r="L397" i="4"/>
  <c r="K398" i="4"/>
  <c r="L398" i="4"/>
  <c r="K399" i="4"/>
  <c r="L399" i="4"/>
  <c r="K400" i="4"/>
  <c r="L400" i="4"/>
  <c r="K401" i="4"/>
  <c r="M401" i="4" s="1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M409" i="4" s="1"/>
  <c r="L409" i="4"/>
  <c r="K410" i="4"/>
  <c r="L410" i="4"/>
  <c r="K411" i="4"/>
  <c r="L411" i="4"/>
  <c r="K412" i="4"/>
  <c r="L412" i="4"/>
  <c r="K413" i="4"/>
  <c r="M413" i="4" s="1"/>
  <c r="L413" i="4"/>
  <c r="K414" i="4"/>
  <c r="L414" i="4"/>
  <c r="K415" i="4"/>
  <c r="L415" i="4"/>
  <c r="K416" i="4"/>
  <c r="L416" i="4"/>
  <c r="K417" i="4"/>
  <c r="M417" i="4" s="1"/>
  <c r="L417" i="4"/>
  <c r="K418" i="4"/>
  <c r="L418" i="4"/>
  <c r="K419" i="4"/>
  <c r="L419" i="4"/>
  <c r="K420" i="4"/>
  <c r="L420" i="4"/>
  <c r="K421" i="4"/>
  <c r="M421" i="4" s="1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M429" i="4" s="1"/>
  <c r="L429" i="4"/>
  <c r="K430" i="4"/>
  <c r="L430" i="4"/>
  <c r="K431" i="4"/>
  <c r="L431" i="4"/>
  <c r="K432" i="4"/>
  <c r="L432" i="4"/>
  <c r="K433" i="4"/>
  <c r="M433" i="4" s="1"/>
  <c r="L433" i="4"/>
  <c r="K434" i="4"/>
  <c r="L434" i="4"/>
  <c r="K435" i="4"/>
  <c r="L435" i="4"/>
  <c r="K436" i="4"/>
  <c r="L436" i="4"/>
  <c r="K437" i="4"/>
  <c r="M437" i="4" s="1"/>
  <c r="L437" i="4"/>
  <c r="K438" i="4"/>
  <c r="L438" i="4"/>
  <c r="K439" i="4"/>
  <c r="L439" i="4"/>
  <c r="K440" i="4"/>
  <c r="L440" i="4"/>
  <c r="K441" i="4"/>
  <c r="M441" i="4" s="1"/>
  <c r="L441" i="4"/>
  <c r="K442" i="4"/>
  <c r="L442" i="4"/>
  <c r="K443" i="4"/>
  <c r="L443" i="4"/>
  <c r="K444" i="4"/>
  <c r="L444" i="4"/>
  <c r="K445" i="4"/>
  <c r="M445" i="4" s="1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M457" i="4" s="1"/>
  <c r="L457" i="4"/>
  <c r="K458" i="4"/>
  <c r="L458" i="4"/>
  <c r="K459" i="4"/>
  <c r="L459" i="4"/>
  <c r="K460" i="4"/>
  <c r="L460" i="4"/>
  <c r="K461" i="4"/>
  <c r="M461" i="4" s="1"/>
  <c r="L461" i="4"/>
  <c r="K462" i="4"/>
  <c r="L462" i="4"/>
  <c r="K463" i="4"/>
  <c r="L463" i="4"/>
  <c r="K464" i="4"/>
  <c r="L464" i="4"/>
  <c r="K465" i="4"/>
  <c r="M465" i="4" s="1"/>
  <c r="L465" i="4"/>
  <c r="K466" i="4"/>
  <c r="L466" i="4"/>
  <c r="K467" i="4"/>
  <c r="L467" i="4"/>
  <c r="K468" i="4"/>
  <c r="L468" i="4"/>
  <c r="K469" i="4"/>
  <c r="M469" i="4" s="1"/>
  <c r="L469" i="4"/>
  <c r="K470" i="4"/>
  <c r="L470" i="4"/>
  <c r="K471" i="4"/>
  <c r="L471" i="4"/>
  <c r="K472" i="4"/>
  <c r="M472" i="4" s="1"/>
  <c r="L472" i="4"/>
  <c r="K473" i="4"/>
  <c r="L473" i="4"/>
  <c r="K474" i="4"/>
  <c r="L474" i="4"/>
  <c r="K475" i="4"/>
  <c r="L475" i="4"/>
  <c r="K476" i="4"/>
  <c r="M476" i="4" s="1"/>
  <c r="L476" i="4"/>
  <c r="K477" i="4"/>
  <c r="L477" i="4"/>
  <c r="K478" i="4"/>
  <c r="L478" i="4"/>
  <c r="K479" i="4"/>
  <c r="M479" i="4" s="1"/>
  <c r="L479" i="4"/>
  <c r="K480" i="4"/>
  <c r="M480" i="4" s="1"/>
  <c r="L480" i="4"/>
  <c r="K481" i="4"/>
  <c r="M481" i="4" s="1"/>
  <c r="L481" i="4"/>
  <c r="K482" i="4"/>
  <c r="L482" i="4"/>
  <c r="K483" i="4"/>
  <c r="L483" i="4"/>
  <c r="K484" i="4"/>
  <c r="M484" i="4" s="1"/>
  <c r="L484" i="4"/>
  <c r="K485" i="4"/>
  <c r="M485" i="4" s="1"/>
  <c r="L485" i="4"/>
  <c r="K486" i="4"/>
  <c r="M486" i="4" s="1"/>
  <c r="L486" i="4"/>
  <c r="K487" i="4"/>
  <c r="L487" i="4"/>
  <c r="K488" i="4"/>
  <c r="M488" i="4" s="1"/>
  <c r="L488" i="4"/>
  <c r="K489" i="4"/>
  <c r="L489" i="4"/>
  <c r="K490" i="4"/>
  <c r="L490" i="4"/>
  <c r="K491" i="4"/>
  <c r="L491" i="4"/>
  <c r="K492" i="4"/>
  <c r="L492" i="4"/>
  <c r="K493" i="4"/>
  <c r="L493" i="4"/>
  <c r="K494" i="4"/>
  <c r="L494" i="4"/>
  <c r="K495" i="4"/>
  <c r="L495" i="4"/>
  <c r="K496" i="4"/>
  <c r="M496" i="4" s="1"/>
  <c r="L496" i="4"/>
  <c r="K497" i="4"/>
  <c r="M497" i="4" s="1"/>
  <c r="L497" i="4"/>
  <c r="K498" i="4"/>
  <c r="L498" i="4"/>
  <c r="K499" i="4"/>
  <c r="M499" i="4" s="1"/>
  <c r="L499" i="4"/>
  <c r="K500" i="4"/>
  <c r="M500" i="4" s="1"/>
  <c r="L500" i="4"/>
  <c r="K501" i="4"/>
  <c r="L501" i="4"/>
  <c r="K502" i="4"/>
  <c r="L502" i="4"/>
  <c r="K503" i="4"/>
  <c r="M503" i="4" s="1"/>
  <c r="L503" i="4"/>
  <c r="K504" i="4"/>
  <c r="M504" i="4" s="1"/>
  <c r="L504" i="4"/>
  <c r="K505" i="4"/>
  <c r="M505" i="4" s="1"/>
  <c r="L505" i="4"/>
  <c r="K506" i="4"/>
  <c r="L506" i="4"/>
  <c r="K507" i="4"/>
  <c r="L507" i="4"/>
  <c r="K508" i="4"/>
  <c r="M508" i="4" s="1"/>
  <c r="L508" i="4"/>
  <c r="K509" i="4"/>
  <c r="M509" i="4" s="1"/>
  <c r="L509" i="4"/>
  <c r="K510" i="4"/>
  <c r="M510" i="4" s="1"/>
  <c r="L510" i="4"/>
  <c r="K511" i="4"/>
  <c r="M511" i="4" s="1"/>
  <c r="L511" i="4"/>
  <c r="K512" i="4"/>
  <c r="L512" i="4"/>
  <c r="K513" i="4"/>
  <c r="M513" i="4" s="1"/>
  <c r="L513" i="4"/>
  <c r="K514" i="4"/>
  <c r="L514" i="4"/>
  <c r="K515" i="4"/>
  <c r="M515" i="4" s="1"/>
  <c r="L515" i="4"/>
  <c r="K516" i="4"/>
  <c r="L516" i="4"/>
  <c r="K517" i="4"/>
  <c r="L517" i="4"/>
  <c r="K518" i="4"/>
  <c r="M518" i="4" s="1"/>
  <c r="L518" i="4"/>
  <c r="K519" i="4"/>
  <c r="M519" i="4" s="1"/>
  <c r="L519" i="4"/>
  <c r="K520" i="4"/>
  <c r="M520" i="4" s="1"/>
  <c r="L520" i="4"/>
  <c r="K521" i="4"/>
  <c r="L521" i="4"/>
  <c r="K522" i="4"/>
  <c r="M522" i="4" s="1"/>
  <c r="L522" i="4"/>
  <c r="K523" i="4"/>
  <c r="M523" i="4" s="1"/>
  <c r="L523" i="4"/>
  <c r="K524" i="4"/>
  <c r="M524" i="4" s="1"/>
  <c r="L524" i="4"/>
  <c r="K525" i="4"/>
  <c r="M525" i="4" s="1"/>
  <c r="L525" i="4"/>
  <c r="K526" i="4"/>
  <c r="M526" i="4" s="1"/>
  <c r="L526" i="4"/>
  <c r="K527" i="4"/>
  <c r="M527" i="4" s="1"/>
  <c r="L527" i="4"/>
  <c r="K528" i="4"/>
  <c r="L528" i="4"/>
  <c r="K529" i="4"/>
  <c r="L529" i="4"/>
  <c r="K530" i="4"/>
  <c r="L530" i="4"/>
  <c r="K531" i="4"/>
  <c r="M531" i="4" s="1"/>
  <c r="L531" i="4"/>
  <c r="K532" i="4"/>
  <c r="L532" i="4"/>
  <c r="K533" i="4"/>
  <c r="L533" i="4"/>
  <c r="K534" i="4"/>
  <c r="M534" i="4" s="1"/>
  <c r="L534" i="4"/>
  <c r="K535" i="4"/>
  <c r="M535" i="4" s="1"/>
  <c r="L535" i="4"/>
  <c r="K536" i="4"/>
  <c r="M536" i="4" s="1"/>
  <c r="L536" i="4"/>
  <c r="K537" i="4"/>
  <c r="M537" i="4" s="1"/>
  <c r="L537" i="4"/>
  <c r="K538" i="4"/>
  <c r="L538" i="4"/>
  <c r="K539" i="4"/>
  <c r="L539" i="4"/>
  <c r="K540" i="4"/>
  <c r="M540" i="4" s="1"/>
  <c r="L540" i="4"/>
  <c r="K541" i="4"/>
  <c r="M541" i="4" s="1"/>
  <c r="L541" i="4"/>
  <c r="K542" i="4"/>
  <c r="M542" i="4" s="1"/>
  <c r="L542" i="4"/>
  <c r="K543" i="4"/>
  <c r="M543" i="4" s="1"/>
  <c r="L543" i="4"/>
  <c r="K544" i="4"/>
  <c r="M544" i="4" s="1"/>
  <c r="L544" i="4"/>
  <c r="K545" i="4"/>
  <c r="M545" i="4" s="1"/>
  <c r="L545" i="4"/>
  <c r="K546" i="4"/>
  <c r="M546" i="4" s="1"/>
  <c r="L546" i="4"/>
  <c r="K547" i="4"/>
  <c r="M547" i="4" s="1"/>
  <c r="L547" i="4"/>
  <c r="K548" i="4"/>
  <c r="L548" i="4"/>
  <c r="K549" i="4"/>
  <c r="L549" i="4"/>
  <c r="K550" i="4"/>
  <c r="M550" i="4" s="1"/>
  <c r="L550" i="4"/>
  <c r="K551" i="4"/>
  <c r="M551" i="4" s="1"/>
  <c r="L551" i="4"/>
  <c r="K552" i="4"/>
  <c r="M552" i="4" s="1"/>
  <c r="L552" i="4"/>
  <c r="K553" i="4"/>
  <c r="M553" i="4" s="1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8" i="4"/>
  <c r="M558" i="4" s="1"/>
  <c r="L558" i="4"/>
  <c r="K559" i="4"/>
  <c r="M559" i="4" s="1"/>
  <c r="L559" i="4"/>
  <c r="K561" i="4"/>
  <c r="M561" i="4" s="1"/>
  <c r="L561" i="4"/>
  <c r="K562" i="4"/>
  <c r="L562" i="4"/>
  <c r="K563" i="4"/>
  <c r="M563" i="4" s="1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M570" i="4" s="1"/>
  <c r="L570" i="4"/>
  <c r="K571" i="4"/>
  <c r="M571" i="4" s="1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M580" i="4" s="1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M590" i="4" s="1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M600" i="4" s="1"/>
  <c r="L600" i="4"/>
  <c r="K601" i="4"/>
  <c r="L601" i="4"/>
  <c r="K602" i="4"/>
  <c r="M602" i="4" s="1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M610" i="4" s="1"/>
  <c r="P610" i="4" s="1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M630" i="4" s="1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50" i="4"/>
  <c r="M650" i="4" s="1"/>
  <c r="L650" i="4"/>
  <c r="K651" i="4"/>
  <c r="M651" i="4" s="1"/>
  <c r="L651" i="4"/>
  <c r="K652" i="4"/>
  <c r="M652" i="4" s="1"/>
  <c r="L652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L659" i="4"/>
  <c r="K660" i="4"/>
  <c r="M660" i="4" s="1"/>
  <c r="L660" i="4"/>
  <c r="K661" i="4"/>
  <c r="M661" i="4" s="1"/>
  <c r="L661" i="4"/>
  <c r="K662" i="4"/>
  <c r="M662" i="4" s="1"/>
  <c r="L662" i="4"/>
  <c r="K663" i="4"/>
  <c r="M663" i="4" s="1"/>
  <c r="L663" i="4"/>
  <c r="K664" i="4"/>
  <c r="M664" i="4" s="1"/>
  <c r="L664" i="4"/>
  <c r="K665" i="4"/>
  <c r="M665" i="4" s="1"/>
  <c r="L665" i="4"/>
  <c r="K666" i="4"/>
  <c r="M666" i="4" s="1"/>
  <c r="L666" i="4"/>
  <c r="K667" i="4"/>
  <c r="M667" i="4" s="1"/>
  <c r="L667" i="4"/>
  <c r="K668" i="4"/>
  <c r="L668" i="4"/>
  <c r="K669" i="4"/>
  <c r="L669" i="4"/>
  <c r="M12" i="4"/>
  <c r="M13" i="4"/>
  <c r="M14" i="4"/>
  <c r="M16" i="4"/>
  <c r="M18" i="4"/>
  <c r="M20" i="4"/>
  <c r="M22" i="4"/>
  <c r="M23" i="4"/>
  <c r="M24" i="4"/>
  <c r="M25" i="4"/>
  <c r="M26" i="4"/>
  <c r="M27" i="4"/>
  <c r="M28" i="4"/>
  <c r="M29" i="4"/>
  <c r="M30" i="4"/>
  <c r="M31" i="4"/>
  <c r="M32" i="4"/>
  <c r="M34" i="4"/>
  <c r="M36" i="4"/>
  <c r="M38" i="4"/>
  <c r="M40" i="4"/>
  <c r="M42" i="4"/>
  <c r="M43" i="4"/>
  <c r="M44" i="4"/>
  <c r="M45" i="4"/>
  <c r="M46" i="4"/>
  <c r="M47" i="4"/>
  <c r="M48" i="4"/>
  <c r="M49" i="4"/>
  <c r="M50" i="4"/>
  <c r="M51" i="4"/>
  <c r="M53" i="4"/>
  <c r="M55" i="4"/>
  <c r="M57" i="4"/>
  <c r="M58" i="4"/>
  <c r="M59" i="4"/>
  <c r="M60" i="4"/>
  <c r="M61" i="4"/>
  <c r="M63" i="4"/>
  <c r="M64" i="4"/>
  <c r="M65" i="4"/>
  <c r="M67" i="4"/>
  <c r="M69" i="4"/>
  <c r="M70" i="4"/>
  <c r="M71" i="4"/>
  <c r="M72" i="4"/>
  <c r="M73" i="4"/>
  <c r="M74" i="4"/>
  <c r="M75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3" i="4"/>
  <c r="M95" i="4"/>
  <c r="M97" i="4"/>
  <c r="M99" i="4"/>
  <c r="M101" i="4"/>
  <c r="M103" i="4"/>
  <c r="M104" i="4"/>
  <c r="M105" i="4"/>
  <c r="M107" i="4"/>
  <c r="M109" i="4"/>
  <c r="M110" i="4"/>
  <c r="M111" i="4"/>
  <c r="M113" i="4"/>
  <c r="M115" i="4"/>
  <c r="M116" i="4"/>
  <c r="M117" i="4"/>
  <c r="M119" i="4"/>
  <c r="M121" i="4"/>
  <c r="M122" i="4"/>
  <c r="M123" i="4"/>
  <c r="M125" i="4"/>
  <c r="M128" i="4"/>
  <c r="M130" i="4"/>
  <c r="M131" i="4"/>
  <c r="M132" i="4"/>
  <c r="M134" i="4"/>
  <c r="M136" i="4"/>
  <c r="M139" i="4"/>
  <c r="M140" i="4"/>
  <c r="M141" i="4"/>
  <c r="M143" i="4"/>
  <c r="M145" i="4"/>
  <c r="M146" i="4"/>
  <c r="M147" i="4"/>
  <c r="M148" i="4"/>
  <c r="M149" i="4"/>
  <c r="M150" i="4"/>
  <c r="M152" i="4"/>
  <c r="M153" i="4"/>
  <c r="M154" i="4"/>
  <c r="M156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2" i="4"/>
  <c r="M174" i="4"/>
  <c r="M175" i="4"/>
  <c r="M176" i="4"/>
  <c r="M181" i="4"/>
  <c r="M186" i="4"/>
  <c r="M187" i="4"/>
  <c r="M188" i="4"/>
  <c r="M189" i="4"/>
  <c r="M190" i="4"/>
  <c r="M192" i="4"/>
  <c r="M193" i="4"/>
  <c r="M194" i="4"/>
  <c r="M196" i="4"/>
  <c r="M198" i="4"/>
  <c r="M200" i="4"/>
  <c r="M201" i="4"/>
  <c r="M202" i="4"/>
  <c r="M204" i="4"/>
  <c r="M206" i="4"/>
  <c r="M208" i="4"/>
  <c r="M210" i="4"/>
  <c r="M211" i="4"/>
  <c r="M212" i="4"/>
  <c r="M214" i="4"/>
  <c r="M216" i="4"/>
  <c r="M218" i="4"/>
  <c r="M220" i="4"/>
  <c r="M223" i="4"/>
  <c r="M225" i="4"/>
  <c r="M226" i="4"/>
  <c r="M227" i="4"/>
  <c r="M228" i="4"/>
  <c r="M229" i="4"/>
  <c r="M230" i="4"/>
  <c r="M232" i="4"/>
  <c r="M234" i="4"/>
  <c r="M236" i="4"/>
  <c r="M238" i="4"/>
  <c r="M240" i="4"/>
  <c r="M242" i="4"/>
  <c r="M244" i="4"/>
  <c r="M245" i="4"/>
  <c r="M246" i="4"/>
  <c r="M247" i="4"/>
  <c r="M248" i="4"/>
  <c r="M249" i="4"/>
  <c r="M250" i="4"/>
  <c r="M252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2" i="4"/>
  <c r="M274" i="4"/>
  <c r="M275" i="4"/>
  <c r="M276" i="4"/>
  <c r="M277" i="4"/>
  <c r="M278" i="4"/>
  <c r="M279" i="4"/>
  <c r="M280" i="4"/>
  <c r="M284" i="4"/>
  <c r="M285" i="4"/>
  <c r="M286" i="4"/>
  <c r="M287" i="4"/>
  <c r="M288" i="4"/>
  <c r="M289" i="4"/>
  <c r="M290" i="4"/>
  <c r="M292" i="4"/>
  <c r="M294" i="4"/>
  <c r="M296" i="4"/>
  <c r="M298" i="4"/>
  <c r="M300" i="4"/>
  <c r="M301" i="4"/>
  <c r="M302" i="4"/>
  <c r="M304" i="4"/>
  <c r="M306" i="4"/>
  <c r="M310" i="4"/>
  <c r="M311" i="4"/>
  <c r="M312" i="4"/>
  <c r="M314" i="4"/>
  <c r="M316" i="4"/>
  <c r="M317" i="4"/>
  <c r="M321" i="4"/>
  <c r="M326" i="4"/>
  <c r="M327" i="4"/>
  <c r="M328" i="4"/>
  <c r="M329" i="4"/>
  <c r="M331" i="4"/>
  <c r="M332" i="4"/>
  <c r="M333" i="4"/>
  <c r="M334" i="4"/>
  <c r="M335" i="4"/>
  <c r="M336" i="4"/>
  <c r="M33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1" i="4"/>
  <c r="M363" i="4"/>
  <c r="M364" i="4"/>
  <c r="M365" i="4"/>
  <c r="M366" i="4"/>
  <c r="M367" i="4"/>
  <c r="M368" i="4"/>
  <c r="M369" i="4"/>
  <c r="M370" i="4"/>
  <c r="M371" i="4"/>
  <c r="M372" i="4"/>
  <c r="M373" i="4"/>
  <c r="M375" i="4"/>
  <c r="M376" i="4"/>
  <c r="M377" i="4"/>
  <c r="M379" i="4"/>
  <c r="M380" i="4"/>
  <c r="M381" i="4"/>
  <c r="M383" i="4"/>
  <c r="M387" i="4"/>
  <c r="M388" i="4"/>
  <c r="M390" i="4"/>
  <c r="M391" i="4"/>
  <c r="M392" i="4"/>
  <c r="M394" i="4"/>
  <c r="M395" i="4"/>
  <c r="M396" i="4"/>
  <c r="M398" i="4"/>
  <c r="M399" i="4"/>
  <c r="M400" i="4"/>
  <c r="M402" i="4"/>
  <c r="M403" i="4"/>
  <c r="M404" i="4"/>
  <c r="M405" i="4"/>
  <c r="M406" i="4"/>
  <c r="M407" i="4"/>
  <c r="M408" i="4"/>
  <c r="M410" i="4"/>
  <c r="M411" i="4"/>
  <c r="M412" i="4"/>
  <c r="M414" i="4"/>
  <c r="M415" i="4"/>
  <c r="M416" i="4"/>
  <c r="M418" i="4"/>
  <c r="M419" i="4"/>
  <c r="M420" i="4"/>
  <c r="M422" i="4"/>
  <c r="M423" i="4"/>
  <c r="M424" i="4"/>
  <c r="M425" i="4"/>
  <c r="M426" i="4"/>
  <c r="M427" i="4"/>
  <c r="M428" i="4"/>
  <c r="M430" i="4"/>
  <c r="M431" i="4"/>
  <c r="M432" i="4"/>
  <c r="M434" i="4"/>
  <c r="M435" i="4"/>
  <c r="M436" i="4"/>
  <c r="M438" i="4"/>
  <c r="M439" i="4"/>
  <c r="M440" i="4"/>
  <c r="M442" i="4"/>
  <c r="M443" i="4"/>
  <c r="M444" i="4"/>
  <c r="M446" i="4"/>
  <c r="M447" i="4"/>
  <c r="M448" i="4"/>
  <c r="M449" i="4"/>
  <c r="M450" i="4"/>
  <c r="M451" i="4"/>
  <c r="M452" i="4"/>
  <c r="M453" i="4"/>
  <c r="M454" i="4"/>
  <c r="M455" i="4"/>
  <c r="M456" i="4"/>
  <c r="M458" i="4"/>
  <c r="M459" i="4"/>
  <c r="M460" i="4"/>
  <c r="M462" i="4"/>
  <c r="M463" i="4"/>
  <c r="M464" i="4"/>
  <c r="M466" i="4"/>
  <c r="M467" i="4"/>
  <c r="M468" i="4"/>
  <c r="M470" i="4"/>
  <c r="M471" i="4"/>
  <c r="M473" i="4"/>
  <c r="M474" i="4"/>
  <c r="M475" i="4"/>
  <c r="M477" i="4"/>
  <c r="M478" i="4"/>
  <c r="M482" i="4"/>
  <c r="M483" i="4"/>
  <c r="M487" i="4"/>
  <c r="M489" i="4"/>
  <c r="M490" i="4"/>
  <c r="M491" i="4"/>
  <c r="M492" i="4"/>
  <c r="M493" i="4"/>
  <c r="M494" i="4"/>
  <c r="M495" i="4"/>
  <c r="M498" i="4"/>
  <c r="M501" i="4"/>
  <c r="M502" i="4"/>
  <c r="M506" i="4"/>
  <c r="M507" i="4"/>
  <c r="M512" i="4"/>
  <c r="M514" i="4"/>
  <c r="M516" i="4"/>
  <c r="M517" i="4"/>
  <c r="M521" i="4"/>
  <c r="M528" i="4"/>
  <c r="M529" i="4"/>
  <c r="M530" i="4"/>
  <c r="M532" i="4"/>
  <c r="M533" i="4"/>
  <c r="M538" i="4"/>
  <c r="M539" i="4"/>
  <c r="M548" i="4"/>
  <c r="M549" i="4"/>
  <c r="M562" i="4"/>
  <c r="M564" i="4"/>
  <c r="M565" i="4"/>
  <c r="M566" i="4"/>
  <c r="M567" i="4"/>
  <c r="M568" i="4"/>
  <c r="M569" i="4"/>
  <c r="M572" i="4"/>
  <c r="M573" i="4"/>
  <c r="M574" i="4"/>
  <c r="M575" i="4"/>
  <c r="M576" i="4"/>
  <c r="M577" i="4"/>
  <c r="M578" i="4"/>
  <c r="M579" i="4"/>
  <c r="M581" i="4"/>
  <c r="M582" i="4"/>
  <c r="M583" i="4"/>
  <c r="M584" i="4"/>
  <c r="M585" i="4"/>
  <c r="M586" i="4"/>
  <c r="M587" i="4"/>
  <c r="M588" i="4"/>
  <c r="M589" i="4"/>
  <c r="M591" i="4"/>
  <c r="M592" i="4"/>
  <c r="M593" i="4"/>
  <c r="M594" i="4"/>
  <c r="M595" i="4"/>
  <c r="M596" i="4"/>
  <c r="M597" i="4"/>
  <c r="M598" i="4"/>
  <c r="M599" i="4"/>
  <c r="M601" i="4"/>
  <c r="M603" i="4"/>
  <c r="M604" i="4"/>
  <c r="M605" i="4"/>
  <c r="M606" i="4"/>
  <c r="M607" i="4"/>
  <c r="M608" i="4"/>
  <c r="M609" i="4"/>
  <c r="M611" i="4"/>
  <c r="M612" i="4"/>
  <c r="M613" i="4"/>
  <c r="M614" i="4"/>
  <c r="M615" i="4"/>
  <c r="M616" i="4"/>
  <c r="M617" i="4"/>
  <c r="M618" i="4"/>
  <c r="M619" i="4"/>
  <c r="M621" i="4"/>
  <c r="M622" i="4"/>
  <c r="M623" i="4"/>
  <c r="M624" i="4"/>
  <c r="M625" i="4"/>
  <c r="M626" i="4"/>
  <c r="M627" i="4"/>
  <c r="M628" i="4"/>
  <c r="M629" i="4"/>
  <c r="M631" i="4"/>
  <c r="M632" i="4"/>
  <c r="M633" i="4"/>
  <c r="M634" i="4"/>
  <c r="M635" i="4"/>
  <c r="M636" i="4"/>
  <c r="M637" i="4"/>
  <c r="M638" i="4"/>
  <c r="M639" i="4"/>
  <c r="M653" i="4"/>
  <c r="M654" i="4"/>
  <c r="M655" i="4"/>
  <c r="M656" i="4"/>
  <c r="M657" i="4"/>
  <c r="M658" i="4"/>
  <c r="M659" i="4"/>
  <c r="M668" i="4"/>
  <c r="M669" i="4"/>
  <c r="M344" i="4" l="1"/>
  <c r="M341" i="4"/>
  <c r="M339" i="4"/>
  <c r="M299" i="4"/>
  <c r="M309" i="4"/>
  <c r="M297" i="4"/>
  <c r="M281" i="4"/>
  <c r="M320" i="4"/>
  <c r="M323" i="4"/>
  <c r="M259" i="4"/>
  <c r="M257" i="4"/>
  <c r="M560" i="4"/>
  <c r="D20" i="2"/>
  <c r="G43" i="2"/>
  <c r="AC610" i="4"/>
  <c r="D41" i="2"/>
  <c r="D40" i="2"/>
  <c r="D39" i="2"/>
  <c r="D47" i="2"/>
  <c r="D38" i="2"/>
  <c r="D19" i="2"/>
  <c r="M144" i="4"/>
  <c r="P660" i="4"/>
  <c r="P630" i="4"/>
  <c r="AC630" i="4" s="1"/>
  <c r="P620" i="4"/>
  <c r="G48" i="2" l="1"/>
  <c r="AC660" i="4"/>
  <c r="P48" i="2" s="1"/>
  <c r="R48" i="2" s="1"/>
  <c r="S48" i="2" s="1"/>
  <c r="G44" i="2"/>
  <c r="AC620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9" i="4"/>
  <c r="N482" i="4"/>
  <c r="AB670" i="4" l="1"/>
  <c r="W670" i="4"/>
  <c r="U670" i="4"/>
  <c r="S670" i="4"/>
  <c r="R670" i="4"/>
  <c r="Q670" i="4"/>
  <c r="O670" i="4"/>
  <c r="N670" i="4"/>
  <c r="I670" i="4"/>
  <c r="H670" i="4"/>
  <c r="AA540" i="4"/>
  <c r="Z540" i="4"/>
  <c r="AA520" i="4"/>
  <c r="Z520" i="4"/>
  <c r="AA496" i="4"/>
  <c r="Z496" i="4"/>
  <c r="AA482" i="4"/>
  <c r="Z482" i="4"/>
  <c r="AA456" i="4"/>
  <c r="Z456" i="4"/>
  <c r="AA434" i="4"/>
  <c r="Z434" i="4"/>
  <c r="AA409" i="4"/>
  <c r="Z409" i="4"/>
  <c r="X387" i="4"/>
  <c r="X670" i="4" s="1"/>
  <c r="V387" i="4"/>
  <c r="V670" i="4" s="1"/>
  <c r="T387" i="4"/>
  <c r="T670" i="4" s="1"/>
  <c r="AA373" i="4"/>
  <c r="Z373" i="4"/>
  <c r="AA330" i="4"/>
  <c r="Z330" i="4"/>
  <c r="AA310" i="4"/>
  <c r="Z310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7" i="4" l="1"/>
  <c r="Z670" i="4" s="1"/>
  <c r="M10" i="4"/>
  <c r="P580" i="4"/>
  <c r="P590" i="4"/>
  <c r="P496" i="4"/>
  <c r="Y496" i="4" s="1"/>
  <c r="AC496" i="4" s="1"/>
  <c r="P570" i="4"/>
  <c r="P600" i="4"/>
  <c r="M11" i="4"/>
  <c r="P11" i="4" s="1"/>
  <c r="P561" i="4"/>
  <c r="G38" i="2" s="1"/>
  <c r="P434" i="4"/>
  <c r="AA387" i="4"/>
  <c r="AC590" i="4" l="1"/>
  <c r="G41" i="2"/>
  <c r="AC570" i="4"/>
  <c r="G39" i="2"/>
  <c r="AC600" i="4"/>
  <c r="T46" i="2" s="1"/>
  <c r="G42" i="2"/>
  <c r="AC580" i="4"/>
  <c r="G40" i="2"/>
  <c r="AC561" i="4"/>
  <c r="P251" i="4"/>
  <c r="Y251" i="4" s="1"/>
  <c r="AC251" i="4" s="1"/>
  <c r="P271" i="4"/>
  <c r="Y271" i="4" s="1"/>
  <c r="AC271" i="4" s="1"/>
  <c r="P31" i="4"/>
  <c r="Y31" i="4" s="1"/>
  <c r="AC31" i="4" s="1"/>
  <c r="P330" i="4"/>
  <c r="Y330" i="4" s="1"/>
  <c r="AC330" i="4" s="1"/>
  <c r="P131" i="4"/>
  <c r="Y131" i="4" s="1"/>
  <c r="AC131" i="4" s="1"/>
  <c r="P373" i="4"/>
  <c r="Y373" i="4" s="1"/>
  <c r="AC373" i="4" s="1"/>
  <c r="P540" i="4"/>
  <c r="Y540" i="4" s="1"/>
  <c r="AC540" i="4" s="1"/>
  <c r="P51" i="4"/>
  <c r="Y51" i="4" s="1"/>
  <c r="AC51" i="4" s="1"/>
  <c r="P409" i="4"/>
  <c r="Y409" i="4" s="1"/>
  <c r="AC409" i="4" s="1"/>
  <c r="P387" i="4"/>
  <c r="Y387" i="4" s="1"/>
  <c r="AC387" i="4" s="1"/>
  <c r="P212" i="4"/>
  <c r="Y212" i="4" s="1"/>
  <c r="AC212" i="4" s="1"/>
  <c r="P91" i="4"/>
  <c r="Y91" i="4" s="1"/>
  <c r="AC91" i="4" s="1"/>
  <c r="P350" i="4"/>
  <c r="Y350" i="4" s="1"/>
  <c r="AC350" i="4" s="1"/>
  <c r="P310" i="4"/>
  <c r="Y310" i="4" s="1"/>
  <c r="AC310" i="4" s="1"/>
  <c r="P456" i="4"/>
  <c r="Y456" i="4" s="1"/>
  <c r="AC456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20" i="4"/>
  <c r="Y520" i="4" s="1"/>
  <c r="AC520" i="4" s="1"/>
  <c r="Y434" i="4"/>
  <c r="AC434" i="4" s="1"/>
  <c r="P482" i="4"/>
  <c r="Y482" i="4" s="1"/>
  <c r="AC482" i="4" s="1"/>
  <c r="M670" i="4"/>
  <c r="AA670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M20" i="2" s="1"/>
  <c r="G20" i="2"/>
  <c r="P40" i="2"/>
  <c r="R40" i="2" s="1"/>
  <c r="S40" i="2" s="1"/>
  <c r="T40" i="2"/>
  <c r="P39" i="2"/>
  <c r="R39" i="2" s="1"/>
  <c r="S39" i="2" s="1"/>
  <c r="T39" i="2"/>
  <c r="Y171" i="4"/>
  <c r="G19" i="2"/>
  <c r="P670" i="4"/>
  <c r="AC11" i="4"/>
  <c r="AC191" i="4" l="1"/>
  <c r="P20" i="2" s="1"/>
  <c r="Y670" i="4"/>
  <c r="T20" i="2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70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<sst xmlns="http://schemas.openxmlformats.org/spreadsheetml/2006/main" count="1220" uniqueCount="538">
  <si>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</si>
  <si>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</si>
  <si>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</si>
  <si>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</si>
  <si>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</si>
  <si>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</si>
  <si>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</si>
  <si>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</si>
  <si>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</si>
  <si>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</si>
  <si>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</si>
  <si>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</si>
  <si>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</si>
  <si>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</si>
  <si>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</si>
  <si>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</si>
  <si>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</si>
  <si>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</si>
  <si>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</si>
  <si>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</si>
  <si>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</si>
  <si>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</si>
  <si>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</si>
  <si>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</si>
  <si>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</si>
  <si>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</si>
  <si>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</si>
  <si>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</si>
  <si>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</si>
  <si>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</si>
  <si>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</si>
  <si>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</si>
  <si>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</si>
  <si>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</si>
  <si>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</si>
  <si>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</si>
  <si>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</si>
  <si>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</si>
  <si>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</si>
  <si>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</si>
  <si>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</si>
  <si>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</si>
  <si>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</si>
  <si>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</si>
  <si>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</si>
  <si>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</si>
  <si>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</si>
  <si>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</si>
  <si>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</si>
  <si>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</si>
  <si>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</si>
  <si>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</si>
  <si>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</si>
  <si>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</si>
  <si>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</si>
  <si>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</si>
  <si>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</si>
  <si>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</si>
  <si>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</si>
  <si>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</si>
  <si>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</si>
  <si>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</si>
  <si>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</si>
  <si>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</si>
  <si>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</si>
  <si>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</si>
  <si>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</si>
  <si>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</si>
  <si>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</si>
  <si>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</si>
  <si>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</si>
  <si>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</si>
  <si>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</si>
  <si>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</si>
  <si>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</si>
  <si>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</si>
  <si>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</si>
  <si>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</si>
  <si>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</si>
  <si>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</si>
  <si>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</si>
  <si>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</si>
  <si>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</si>
  <si>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</si>
  <si>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</si>
  <si>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</si>
  <si>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</si>
  <si>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</si>
  <si>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</si>
  <si>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</si>
  <si>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</si>
  <si>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</si>
  <si>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</si>
  <si>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</si>
  <si>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</si>
  <si>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</si>
  <si>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</si>
  <si>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</si>
  <si>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</si>
  <si>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</si>
  <si>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</si>
  <si>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</si>
  <si>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</si>
  <si>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</si>
  <si>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</si>
  <si>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</si>
  <si>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</si>
  <si>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</si>
  <si>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</si>
  <si>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</si>
  <si>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</si>
  <si>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</si>
  <si>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</si>
  <si>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</si>
  <si>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</si>
  <si>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</si>
  <si>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</si>
  <si>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</si>
  <si>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</si>
  <si>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</si>
  <si>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</si>
  <si>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</si>
  <si>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</si>
  <si>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</si>
  <si>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</si>
  <si>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</si>
  <si>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</si>
  <si>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</si>
  <si>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</si>
  <si>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</si>
  <si>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</si>
  <si>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</si>
  <si>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</si>
  <si>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</si>
  <si>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</si>
  <si>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</si>
  <si>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</si>
  <si>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</si>
  <si>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</si>
  <si>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</si>
  <si>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</si>
  <si>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</si>
  <si>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</si>
  <si>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</si>
  <si>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</si>
  <si>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</si>
  <si>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</si>
  <si>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</si>
  <si>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</si>
  <si>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</si>
  <si>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</si>
  <si>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</si>
  <si>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</si>
  <si>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</si>
  <si>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</si>
  <si>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</si>
  <si>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</si>
  <si>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</si>
  <si>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</si>
  <si>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</si>
  <si>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</si>
  <si>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</si>
  <si>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</si>
  <si>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</si>
  <si>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</si>
  <si>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</si>
  <si>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</si>
  <si>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</si>
  <si>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</si>
  <si>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</si>
  <si>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</si>
  <si>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</si>
  <si>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</si>
  <si>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</si>
  <si>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</si>
  <si>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</si>
  <si>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</si>
  <si>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</si>
  <si>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</si>
  <si>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</si>
  <si>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</si>
  <si>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</si>
  <si>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</si>
  <si>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</si>
  <si>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</si>
  <si>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</si>
  <si>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</si>
  <si>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</si>
  <si>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</si>
  <si>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</si>
  <si>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</si>
  <si>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</si>
  <si>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</si>
  <si>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</si>
  <si>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</si>
  <si>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</si>
  <si>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</si>
  <si>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</si>
  <si>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</si>
  <si>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</si>
  <si>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</si>
  <si>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</si>
  <si>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</si>
  <si>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</si>
  <si>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</si>
  <si>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</si>
  <si>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</si>
  <si>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</si>
  <si>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</si>
  <si>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</si>
  <si>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</si>
  <si>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</si>
  <si>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</si>
  <si>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</si>
  <si>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</si>
  <si>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</si>
  <si>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</si>
  <si>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</si>
  <si>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</si>
  <si>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</si>
  <si>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</si>
  <si>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</si>
  <si>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</si>
  <si>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</si>
  <si>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</si>
  <si>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</si>
  <si>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</si>
  <si>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</si>
  <si>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</si>
  <si>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</si>
  <si>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</si>
  <si>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</si>
  <si>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</si>
  <si>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</si>
  <si>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</si>
  <si>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</si>
  <si>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</si>
  <si>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</si>
  <si>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</si>
  <si>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</si>
  <si>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</si>
  <si>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</si>
  <si>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</si>
  <si>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</si>
  <si>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</si>
  <si>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</si>
  <si>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</si>
  <si>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</si>
  <si>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</si>
  <si>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</si>
  <si>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</si>
  <si>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</si>
  <si>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</si>
  <si>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</si>
  <si>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</si>
  <si>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</si>
  <si>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</si>
  <si>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</si>
  <si>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</si>
  <si>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</si>
  <si>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</si>
  <si>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</si>
  <si>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</si>
  <si>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</si>
  <si>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</si>
  <si>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</si>
  <si>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</si>
  <si>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</si>
  <si>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</si>
  <si>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</si>
  <si>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</si>
  <si>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</si>
  <si>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</si>
  <si>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</si>
  <si>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</si>
  <si>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</si>
  <si>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</si>
  <si>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</si>
  <si>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</si>
  <si>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</si>
  <si>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</si>
  <si>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</si>
  <si>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</si>
  <si>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</si>
  <si>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</si>
  <si>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</si>
  <si>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</si>
  <si>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</si>
  <si>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</si>
  <si>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</si>
  <si>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</si>
  <si>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</si>
  <si>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</si>
  <si>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</si>
  <si>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</si>
  <si>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</si>
  <si>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</si>
  <si>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</si>
  <si>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</si>
  <si>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</si>
  <si>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</si>
  <si>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</si>
  <si>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</si>
  <si>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</si>
  <si>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</si>
  <si>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</si>
  <si>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</si>
  <si>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</si>
  <si>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</si>
  <si>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</si>
  <si>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</si>
  <si>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</si>
  <si>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</si>
  <si>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</si>
  <si>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</si>
  <si>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</si>
  <si>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</si>
  <si>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</si>
  <si>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</si>
  <si>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</si>
  <si>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</si>
  <si>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</si>
  <si>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</si>
  <si>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</si>
  <si>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</si>
  <si>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</si>
  <si>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</si>
  <si>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</si>
  <si>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</si>
  <si>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</si>
  <si>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</si>
  <si>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</si>
  <si>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</si>
  <si>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</si>
  <si>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</si>
  <si>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</si>
  <si>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</si>
  <si>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</si>
  <si>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</si>
  <si>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</si>
  <si>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</si>
  <si>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</si>
  <si>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</si>
  <si>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</si>
  <si>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</si>
  <si>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</si>
  <si>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</si>
  <si>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</si>
  <si>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</si>
  <si>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</si>
  <si>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</si>
  <si>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</si>
  <si>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</si>
  <si>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</si>
  <si>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</si>
  <si>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</si>
  <si>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</si>
  <si>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</si>
  <si>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</si>
  <si>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</si>
  <si>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</si>
  <si>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</si>
  <si>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</si>
  <si>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</si>
  <si>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</si>
  <si>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</si>
  <si>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</si>
  <si>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</si>
  <si>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</si>
  <si>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</si>
  <si>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</si>
  <si>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</si>
  <si>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</si>
  <si>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</si>
  <si>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</si>
  <si>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</si>
  <si>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</si>
  <si>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</si>
  <si>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</si>
  <si>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</si>
  <si>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</si>
  <si>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</si>
  <si>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</si>
  <si>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</si>
  <si>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</si>
  <si>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</si>
  <si>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</si>
  <si>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</si>
  <si>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</si>
  <si>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</si>
  <si>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</si>
  <si>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</si>
  <si>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</si>
  <si>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</si>
  <si>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</si>
  <si>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</si>
  <si>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</si>
  <si>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</si>
  <si>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</si>
  <si>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</si>
  <si>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</si>
  <si>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18C1-LTM</t>
  </si>
  <si>
    <t>XML</t>
  </si>
  <si>
    <t>XML- N1</t>
  </si>
  <si>
    <t>XML- N2</t>
  </si>
  <si>
    <t>16CĐ-TW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</si>
  <si>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</si>
  <si>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</si>
  <si>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</si>
  <si>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</si>
  <si>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</si>
  <si>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</si>
  <si>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</si>
  <si>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</si>
  <si>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</si>
  <si>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</si>
  <si>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</si>
  <si>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</si>
  <si>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</si>
  <si>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</si>
  <si>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</si>
  <si>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</si>
  <si>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</si>
  <si>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</si>
  <si>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</si>
  <si>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</si>
  <si>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</si>
  <si>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</si>
  <si>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</si>
  <si>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</si>
  <si>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</si>
  <si>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</si>
  <si>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</si>
  <si>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</si>
  <si>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</si>
  <si>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</si>
  <si>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</si>
  <si>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</si>
  <si>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</si>
  <si>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</si>
  <si>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</si>
  <si>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</si>
  <si>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</si>
  <si>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</si>
  <si>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</si>
  <si>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</si>
  <si>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</si>
  <si>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</si>
  <si>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</si>
  <si>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</si>
  <si>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</si>
  <si>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</si>
  <si>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</si>
  <si>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</si>
  <si>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</si>
  <si>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</si>
  <si>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</si>
  <si>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</si>
  <si>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</si>
  <si>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</si>
  <si>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</si>
  <si>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</si>
  <si>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</si>
  <si>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</si>
  <si>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</si>
  <si>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</si>
  <si>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</si>
  <si>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</si>
  <si>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</si>
  <si>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</si>
  <si>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</si>
  <si>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</si>
  <si>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</si>
  <si>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</si>
  <si>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</si>
  <si>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</si>
  <si>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</si>
  <si>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</si>
  <si>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</si>
  <si>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</si>
  <si>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</si>
  <si>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</si>
  <si>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</si>
  <si>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</si>
  <si>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</si>
  <si>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</si>
  <si>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</si>
  <si>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</si>
  <si>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</si>
  <si>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</si>
  <si>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</si>
  <si>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</si>
  <si>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</si>
  <si>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</si>
  <si>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</si>
  <si>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</si>
  <si>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</si>
  <si>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</si>
  <si>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</si>
  <si>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</si>
  <si>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</si>
  <si>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</si>
  <si>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</si>
  <si>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</si>
  <si>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</si>
  <si>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</si>
  <si>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</si>
  <si>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</si>
  <si>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</si>
  <si>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</si>
  <si>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</si>
  <si>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</si>
  <si>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</si>
  <si>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</si>
  <si>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</si>
  <si>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</si>
  <si>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</si>
  <si>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</si>
  <si>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</si>
  <si>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</si>
  <si>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</si>
  <si>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</si>
  <si>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</si>
  <si>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</si>
  <si>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</si>
  <si>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</si>
  <si>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</si>
  <si>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</si>
  <si>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</si>
  <si>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</si>
  <si>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</si>
  <si>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</si>
  <si>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</si>
  <si>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</si>
  <si>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 xml:space="preserve">Thiết kế web </t>
  </si>
  <si>
    <t>18C1-ĐCN3</t>
  </si>
  <si>
    <t>18C1-CĐT1</t>
  </si>
  <si>
    <t>021100015204 - 18C1-CMT2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</si>
</sst>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14" fillId="3" borderId="1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2" fillId="3" borderId="4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62472" y="747020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47501" y="751332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62472" y="747020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47501" y="749134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62472" y="747020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47501" y="749134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0" customWidth="1"/>
    <col min="6" max="6" width="8.125" style="290" customWidth="1"/>
    <col min="7" max="7" width="7.625" style="290" customWidth="1"/>
    <col min="8" max="8" width="9.875" style="290" customWidth="1"/>
    <col min="9" max="9" width="10.875" style="290" customWidth="1"/>
    <col min="10" max="10" width="9.75" style="290" customWidth="1"/>
    <col min="11" max="11" width="10.375" style="290" customWidth="1"/>
    <col min="12" max="12" width="10.875" style="290" customWidth="1"/>
    <col min="13" max="13" width="10.25" style="290" customWidth="1"/>
    <col min="14" max="14" width="10.125" style="290" customWidth="1"/>
    <col min="15" max="15" width="10.625" style="290" customWidth="1"/>
    <col min="16" max="16" width="10.375" style="296" customWidth="1"/>
    <col min="17" max="17" width="9.875" style="290" customWidth="1"/>
    <col min="18" max="18" width="12.125" style="290" customWidth="1"/>
    <col min="19" max="20" width="9" style="307" customWidth="1"/>
    <col min="21" max="26" width="8" customWidth="1"/>
  </cols>
  <sheetData>
    <row r="1" spans="1:26" ht="16.5" customHeight="1">
      <c r="A1" s="1"/>
      <c r="B1" s="1"/>
      <c r="C1" s="1"/>
      <c r="D1" s="2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91"/>
      <c r="Q1" s="292" t="s">
        <v>0</v>
      </c>
      <c r="R1" s="265"/>
      <c r="S1" s="297"/>
      <c r="T1" s="297"/>
      <c r="U1" s="1"/>
      <c r="V1" s="1"/>
      <c r="W1" s="1"/>
      <c r="X1" s="1"/>
      <c r="Y1" s="1"/>
      <c r="Z1" s="1"/>
    </row>
    <row r="2" spans="1:26" ht="25.5" customHeight="1">
      <c r="A2" s="317" t="s">
        <v>1</v>
      </c>
      <c r="B2" s="316"/>
      <c r="C2" s="316"/>
      <c r="D2" s="316"/>
      <c r="E2" s="316"/>
      <c r="F2" s="288"/>
      <c r="G2" s="288"/>
      <c r="H2" s="288"/>
      <c r="I2" s="288"/>
      <c r="J2" s="288"/>
      <c r="K2" s="320" t="s">
        <v>2</v>
      </c>
      <c r="L2" s="319"/>
      <c r="M2" s="319"/>
      <c r="N2" s="319"/>
      <c r="O2" s="319"/>
      <c r="P2" s="319"/>
      <c r="Q2" s="319"/>
      <c r="R2" s="265"/>
      <c r="S2" s="297"/>
      <c r="T2" s="297"/>
      <c r="U2" s="1"/>
      <c r="V2" s="1"/>
      <c r="W2" s="1"/>
      <c r="X2" s="1"/>
      <c r="Y2" s="1"/>
      <c r="Z2" s="1"/>
    </row>
    <row r="3" spans="1:26" ht="32.25" customHeight="1">
      <c r="A3" s="315" t="s">
        <v>3</v>
      </c>
      <c r="B3" s="316"/>
      <c r="C3" s="316"/>
      <c r="D3" s="316"/>
      <c r="E3" s="316"/>
      <c r="F3" s="266"/>
      <c r="G3" s="288"/>
      <c r="H3" s="288"/>
      <c r="I3" s="288"/>
      <c r="J3" s="288"/>
      <c r="K3" s="318" t="s">
        <v>4</v>
      </c>
      <c r="L3" s="319"/>
      <c r="M3" s="319"/>
      <c r="N3" s="319"/>
      <c r="O3" s="319"/>
      <c r="P3" s="319"/>
      <c r="Q3" s="319"/>
      <c r="R3" s="265"/>
      <c r="S3" s="297"/>
      <c r="T3" s="297"/>
      <c r="U3" s="1"/>
      <c r="V3" s="1"/>
      <c r="W3" s="1"/>
      <c r="X3" s="1"/>
      <c r="Y3" s="1"/>
      <c r="Z3" s="1"/>
    </row>
    <row r="4" spans="1:26" ht="38.25" customHeight="1">
      <c r="A4" s="328" t="s">
        <v>523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298"/>
      <c r="T4" s="298"/>
      <c r="U4" s="6"/>
      <c r="V4" s="6"/>
      <c r="W4" s="6"/>
      <c r="X4" s="6"/>
      <c r="Y4" s="6"/>
      <c r="Z4" s="6"/>
    </row>
    <row r="5" spans="1:26" ht="29.25" customHeight="1">
      <c r="A5" s="330" t="s">
        <v>140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3"/>
      <c r="K6" s="9"/>
      <c r="L6" s="9"/>
      <c r="M6" s="9"/>
      <c r="N6" s="9"/>
      <c r="O6" s="9"/>
      <c r="P6" s="294"/>
      <c r="Q6" s="9"/>
      <c r="R6" s="34"/>
      <c r="S6" s="299"/>
      <c r="T6" s="299"/>
      <c r="U6" s="7"/>
      <c r="V6" s="7"/>
      <c r="W6" s="7"/>
      <c r="X6" s="7"/>
      <c r="Y6" s="7"/>
      <c r="Z6" s="7"/>
    </row>
    <row r="7" spans="1:26" ht="18" customHeight="1">
      <c r="A7" s="346" t="s">
        <v>5</v>
      </c>
      <c r="B7" s="343" t="s">
        <v>6</v>
      </c>
      <c r="C7" s="335"/>
      <c r="D7" s="325" t="s">
        <v>7</v>
      </c>
      <c r="E7" s="326"/>
      <c r="F7" s="326"/>
      <c r="G7" s="326"/>
      <c r="H7" s="326"/>
      <c r="I7" s="327"/>
      <c r="J7" s="321" t="s">
        <v>8</v>
      </c>
      <c r="K7" s="321" t="s">
        <v>9</v>
      </c>
      <c r="L7" s="321" t="s">
        <v>10</v>
      </c>
      <c r="M7" s="321" t="s">
        <v>11</v>
      </c>
      <c r="N7" s="321" t="s">
        <v>12</v>
      </c>
      <c r="O7" s="321" t="s">
        <v>13</v>
      </c>
      <c r="P7" s="339" t="s">
        <v>521</v>
      </c>
      <c r="Q7" s="321" t="s">
        <v>522</v>
      </c>
      <c r="R7" s="333" t="s">
        <v>14</v>
      </c>
      <c r="S7" s="334"/>
      <c r="T7" s="335"/>
      <c r="U7" s="7"/>
      <c r="V7" s="7"/>
      <c r="W7" s="7"/>
      <c r="X7" s="7"/>
      <c r="Y7" s="7"/>
      <c r="Z7" s="7"/>
    </row>
    <row r="8" spans="1:26" ht="27.75" customHeight="1">
      <c r="A8" s="347"/>
      <c r="B8" s="344"/>
      <c r="C8" s="345"/>
      <c r="D8" s="324" t="s">
        <v>15</v>
      </c>
      <c r="E8" s="324" t="s">
        <v>16</v>
      </c>
      <c r="F8" s="321" t="s">
        <v>17</v>
      </c>
      <c r="G8" s="324" t="s">
        <v>18</v>
      </c>
      <c r="H8" s="321" t="s">
        <v>19</v>
      </c>
      <c r="I8" s="321" t="s">
        <v>20</v>
      </c>
      <c r="J8" s="322"/>
      <c r="K8" s="322"/>
      <c r="L8" s="322"/>
      <c r="M8" s="322"/>
      <c r="N8" s="322"/>
      <c r="O8" s="322"/>
      <c r="P8" s="340"/>
      <c r="Q8" s="322"/>
      <c r="R8" s="336"/>
      <c r="S8" s="337"/>
      <c r="T8" s="338"/>
      <c r="U8" s="7"/>
      <c r="V8" s="7"/>
      <c r="W8" s="7"/>
      <c r="X8" s="7"/>
      <c r="Y8" s="7"/>
      <c r="Z8" s="7"/>
    </row>
    <row r="9" spans="1:26" ht="86.25" customHeight="1">
      <c r="A9" s="342"/>
      <c r="B9" s="336"/>
      <c r="C9" s="338"/>
      <c r="D9" s="342"/>
      <c r="E9" s="323"/>
      <c r="F9" s="323"/>
      <c r="G9" s="323"/>
      <c r="H9" s="323"/>
      <c r="I9" s="323"/>
      <c r="J9" s="322"/>
      <c r="K9" s="323"/>
      <c r="L9" s="323"/>
      <c r="M9" s="323"/>
      <c r="N9" s="323"/>
      <c r="O9" s="323"/>
      <c r="P9" s="341"/>
      <c r="Q9" s="323"/>
      <c r="R9" s="12" t="s">
        <v>21</v>
      </c>
      <c r="S9" s="300" t="s">
        <v>22</v>
      </c>
      <c r="T9" s="300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8" t="s">
        <v>25</v>
      </c>
      <c r="C10" s="327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3"/>
      <c r="Q10" s="14" t="s">
        <v>38</v>
      </c>
      <c r="R10" s="14" t="s">
        <v>39</v>
      </c>
      <c r="S10" s="301" t="s">
        <v>40</v>
      </c>
      <c r="T10" s="301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4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2">
        <f t="shared" ref="S11:S37" si="1">ROUND(IF(AND(N11&gt;0,O11&gt;0,M11&lt;=0,R11=0),P11-Q11,IF(AND(P11&gt;0,R11=200),P11-Q11-R11, )),1)</f>
        <v>44.5</v>
      </c>
      <c r="T11" s="303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5">
        <f>SUM('Mau A1'!AC31:AC50)</f>
        <v>331.9</v>
      </c>
      <c r="Q12" s="268">
        <f>SUM('Mau A1'!AB31:AB50)</f>
        <v>0</v>
      </c>
      <c r="R12" s="21">
        <f t="shared" si="0"/>
        <v>200</v>
      </c>
      <c r="S12" s="303">
        <f t="shared" si="1"/>
        <v>131.9</v>
      </c>
      <c r="T12" s="303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0">
        <f>SUM('Mau A1'!AC51:AC70)</f>
        <v>442.5</v>
      </c>
      <c r="Q13" s="268">
        <f>SUM('Mau A1'!AB51:AB70)</f>
        <v>0</v>
      </c>
      <c r="R13" s="21">
        <f t="shared" si="0"/>
        <v>200</v>
      </c>
      <c r="S13" s="303">
        <f t="shared" si="1"/>
        <v>242.5</v>
      </c>
      <c r="T13" s="303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80">
        <f>SUM('Mau A1'!AC71:AC90)</f>
        <v>306</v>
      </c>
      <c r="Q14" s="268">
        <f>SUM('Mau A1'!AB71:AB90)</f>
        <v>0</v>
      </c>
      <c r="R14" s="21">
        <f t="shared" si="0"/>
        <v>200</v>
      </c>
      <c r="S14" s="303">
        <f t="shared" si="1"/>
        <v>106</v>
      </c>
      <c r="T14" s="303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80">
        <f>SUM('Mau A1'!AC91:AC111)</f>
        <v>562.5</v>
      </c>
      <c r="Q15" s="268">
        <f>SUM('Mau A1'!AB91:AB111)</f>
        <v>0</v>
      </c>
      <c r="R15" s="21">
        <f t="shared" si="0"/>
        <v>200</v>
      </c>
      <c r="S15" s="303">
        <f t="shared" si="1"/>
        <v>362.5</v>
      </c>
      <c r="T15" s="303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80">
        <f>SUM('Mau A1'!AC112:AC130)</f>
        <v>226.5</v>
      </c>
      <c r="Q16" s="268">
        <f>SUM('Mau A1'!AB112:AB130)</f>
        <v>0</v>
      </c>
      <c r="R16" s="21">
        <f t="shared" si="0"/>
        <v>200</v>
      </c>
      <c r="S16" s="302">
        <f t="shared" si="1"/>
        <v>26.5</v>
      </c>
      <c r="T16" s="303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80">
        <f>SUM('Mau A1'!AC131:AC150)</f>
        <v>210.7</v>
      </c>
      <c r="Q17" s="268">
        <f>SUM('Mau A1'!AB131:AB150)</f>
        <v>0</v>
      </c>
      <c r="R17" s="21">
        <f t="shared" si="0"/>
        <v>200</v>
      </c>
      <c r="S17" s="303">
        <f t="shared" si="1"/>
        <v>10.7</v>
      </c>
      <c r="T17" s="303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80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3">
        <f t="shared" si="1"/>
        <v>0</v>
      </c>
      <c r="T18" s="303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6" t="str">
        <f>IF('Mau A1'!B171="","",'Mau A1'!B171)</f>
        <v>Huỳnh Quốc</v>
      </c>
      <c r="C19" s="277" t="str">
        <f>IF('Mau A1'!C171="","",'Mau A1'!C171)</f>
        <v>Dũng</v>
      </c>
      <c r="D19" s="278">
        <f>SUM('Mau A1'!M171:M190)</f>
        <v>661.6</v>
      </c>
      <c r="E19" s="279">
        <f>SUM('Mau A1'!N171)</f>
        <v>67.5</v>
      </c>
      <c r="F19" s="279">
        <f>SUM('Mau A1'!O171)</f>
        <v>0</v>
      </c>
      <c r="G19" s="279">
        <f>SUM('Mau A1'!P171)</f>
        <v>729.1</v>
      </c>
      <c r="H19" s="279">
        <f>SUM('Mau A1'!Q171)</f>
        <v>0</v>
      </c>
      <c r="I19" s="279">
        <f>SUM('Mau A1'!R171)</f>
        <v>44</v>
      </c>
      <c r="J19" s="279">
        <f>SUM('Mau A1'!T171)</f>
        <v>450</v>
      </c>
      <c r="K19" s="279">
        <f>SUM('Mau A1'!V171)</f>
        <v>112</v>
      </c>
      <c r="L19" s="279">
        <f>SUM('Mau A1'!X171)</f>
        <v>56</v>
      </c>
      <c r="M19" s="279">
        <f>SUM('Mau A1'!Y171)</f>
        <v>279.10000000000002</v>
      </c>
      <c r="N19" s="279">
        <f>SUM('Mau A1'!$Z$171)</f>
        <v>-112</v>
      </c>
      <c r="O19" s="279">
        <f>SUM('Mau A1'!AA171)</f>
        <v>-12</v>
      </c>
      <c r="P19" s="280">
        <f>SUM('Mau A1'!AC171)</f>
        <v>155.10000000000002</v>
      </c>
      <c r="Q19" s="279">
        <f>SUM('Mau A1'!AB171)</f>
        <v>0</v>
      </c>
      <c r="R19" s="281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3">
        <f t="shared" ref="S19:S20" si="4">ROUND(IF(AND(N19&gt;0,O19&gt;0,M19&lt;=0,R19=0),P19-Q19,IF(AND(P19&gt;0,R19=200),P19-Q19-R19, )),1)</f>
        <v>0</v>
      </c>
      <c r="T19" s="303">
        <f t="shared" ref="T19:T20" si="5">ROUND(IF(SUM(M19:O19)-Q19&lt;0,SUM(M19:O19)-Q19, ),1)</f>
        <v>0</v>
      </c>
      <c r="U19" s="282"/>
      <c r="V19" s="282"/>
      <c r="W19" s="282"/>
      <c r="X19" s="282"/>
      <c r="Y19" s="282"/>
      <c r="Z19" s="282"/>
    </row>
    <row r="20" spans="1:26" s="133" customFormat="1" ht="18" customHeight="1">
      <c r="A20" s="275">
        <v>10</v>
      </c>
      <c r="B20" s="276" t="str">
        <f>IF('Mau A1'!B191="","",'Mau A1'!B191)</f>
        <v>Hồ Ngọc</v>
      </c>
      <c r="C20" s="277" t="str">
        <f>IF('Mau A1'!C191="","",'Mau A1'!C191)</f>
        <v>Chi</v>
      </c>
      <c r="D20" s="278">
        <f>SUM('Mau A1'!M191:M211)</f>
        <v>889.59999999999991</v>
      </c>
      <c r="E20" s="279">
        <f>SUM('Mau A1'!N191)</f>
        <v>67.5</v>
      </c>
      <c r="F20" s="279">
        <f>SUM('Mau A1'!O191)</f>
        <v>0</v>
      </c>
      <c r="G20" s="268">
        <f>SUM('Mau A1'!P191:P211)</f>
        <v>957.09999999999991</v>
      </c>
      <c r="H20" s="279">
        <f>SUM('Mau A1'!Q191)</f>
        <v>0</v>
      </c>
      <c r="I20" s="279">
        <f>SUM('Mau A1'!R191)</f>
        <v>44</v>
      </c>
      <c r="J20" s="279">
        <f>SUM('Mau A1'!T191)</f>
        <v>450</v>
      </c>
      <c r="K20" s="279">
        <f>SUM('Mau A1'!V191)</f>
        <v>112</v>
      </c>
      <c r="L20" s="279">
        <f>SUM('Mau A1'!X153:X172)</f>
        <v>56</v>
      </c>
      <c r="M20" s="279">
        <f>SUM('Mau A1'!Y191)</f>
        <v>507.1</v>
      </c>
      <c r="N20" s="279">
        <f>SUM('Mau A1'!$Z$191)</f>
        <v>-112</v>
      </c>
      <c r="O20" s="279">
        <f>SUM('Mau A1'!AA191)</f>
        <v>-12</v>
      </c>
      <c r="P20" s="280">
        <f>SUM('Mau A1'!AC191)</f>
        <v>383.1</v>
      </c>
      <c r="Q20" s="279">
        <f>SUM('Mau A1'!AB191)</f>
        <v>0</v>
      </c>
      <c r="R20" s="281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3">
        <f t="shared" si="4"/>
        <v>183.1</v>
      </c>
      <c r="T20" s="303">
        <f t="shared" si="5"/>
        <v>0</v>
      </c>
      <c r="U20" s="282"/>
      <c r="V20" s="282"/>
      <c r="W20" s="282"/>
      <c r="X20" s="282"/>
      <c r="Y20" s="282"/>
      <c r="Z20" s="282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280">
        <f>SUM('Mau A1'!AC212:AC230)</f>
        <v>233.8</v>
      </c>
      <c r="Q21" s="268">
        <f>SUM('Mau A1'!AB212:AB230)</f>
        <v>0</v>
      </c>
      <c r="R21" s="21">
        <f t="shared" si="0"/>
        <v>200</v>
      </c>
      <c r="S21" s="303">
        <f t="shared" si="1"/>
        <v>33.799999999999997</v>
      </c>
      <c r="T21" s="303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8">
        <f>SUM('Mau A1'!N231:N247)</f>
        <v>67.5</v>
      </c>
      <c r="F22" s="268">
        <f>SUM('Mau A1'!O231:O247)</f>
        <v>0</v>
      </c>
      <c r="G22" s="268">
        <f>SUM('Mau A1'!P231:P247)</f>
        <v>974.40000000000009</v>
      </c>
      <c r="H22" s="268">
        <f>SUM('Mau A1'!Q231:Q247)</f>
        <v>0</v>
      </c>
      <c r="I22" s="268">
        <f>SUM('Mau A1'!R231:R247)</f>
        <v>55</v>
      </c>
      <c r="J22" s="268">
        <f>SUM('Mau A1'!T231:T247)</f>
        <v>0</v>
      </c>
      <c r="K22" s="268">
        <f>SUM('Mau A1'!V231:V247)</f>
        <v>112</v>
      </c>
      <c r="L22" s="268">
        <f>SUM('Mau A1'!X231:X247)</f>
        <v>56</v>
      </c>
      <c r="M22" s="268">
        <f>SUM('Mau A1'!Y231:Y247)</f>
        <v>524.4</v>
      </c>
      <c r="N22" s="268">
        <f>SUM('Mau A1'!Z231:Z247)</f>
        <v>-112</v>
      </c>
      <c r="O22" s="268">
        <f>SUM('Mau A1'!AA231:AA247)</f>
        <v>-1</v>
      </c>
      <c r="P22" s="280">
        <f>SUM('Mau A1'!AC231:AC247)</f>
        <v>411.4</v>
      </c>
      <c r="Q22" s="268">
        <f>SUM('Mau A1'!AB231:AB247)</f>
        <v>0</v>
      </c>
      <c r="R22" s="21">
        <f t="shared" si="0"/>
        <v>200</v>
      </c>
      <c r="S22" s="303">
        <f t="shared" si="1"/>
        <v>211.4</v>
      </c>
      <c r="T22" s="303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8">
        <f>SUM('Mau A1'!N251:N268)</f>
        <v>67.5</v>
      </c>
      <c r="F23" s="268">
        <f>SUM('Mau A1'!O251:O268)</f>
        <v>0</v>
      </c>
      <c r="G23" s="268">
        <f>SUM('Mau A1'!P251:P268)</f>
        <v>838.8</v>
      </c>
      <c r="H23" s="268">
        <f>SUM('Mau A1'!Q251:Q268)</f>
        <v>0</v>
      </c>
      <c r="I23" s="268">
        <f>SUM('Mau A1'!R251:R268)</f>
        <v>56</v>
      </c>
      <c r="J23" s="268">
        <f>SUM('Mau A1'!T251:T268)</f>
        <v>0</v>
      </c>
      <c r="K23" s="268">
        <f>SUM('Mau A1'!V251:V268)</f>
        <v>112</v>
      </c>
      <c r="L23" s="268">
        <f>SUM('Mau A1'!X251:X268)</f>
        <v>56</v>
      </c>
      <c r="M23" s="268">
        <f>SUM('Mau A1'!Y251:Y268)</f>
        <v>388.8</v>
      </c>
      <c r="N23" s="268">
        <f>SUM('Mau A1'!Z251:Z268)</f>
        <v>-112</v>
      </c>
      <c r="O23" s="268">
        <f>SUM('Mau A1'!AA251:AA268)</f>
        <v>0</v>
      </c>
      <c r="P23" s="280">
        <f>SUM('Mau A1'!AC251:AC268)</f>
        <v>276.8</v>
      </c>
      <c r="Q23" s="268">
        <f>SUM('Mau A1'!AB251:AB268)</f>
        <v>0</v>
      </c>
      <c r="R23" s="21">
        <f t="shared" si="0"/>
        <v>200</v>
      </c>
      <c r="S23" s="303">
        <f t="shared" si="1"/>
        <v>76.8</v>
      </c>
      <c r="T23" s="303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8">
        <f>SUM('Mau A1'!K271:L287)</f>
        <v>25.999999999999996</v>
      </c>
      <c r="F24" s="268">
        <f>SUM('Mau A1'!O252:O269)</f>
        <v>0</v>
      </c>
      <c r="G24" s="268">
        <f>SUM('Mau A1'!M271:N287)</f>
        <v>867.19999999999993</v>
      </c>
      <c r="H24" s="268">
        <f>SUM('Mau A1'!N271:O287)</f>
        <v>67.5</v>
      </c>
      <c r="I24" s="268">
        <f>SUM('Mau A1'!O271:P287)</f>
        <v>867.19999999999993</v>
      </c>
      <c r="J24" s="268">
        <f>SUM('Mau A1'!Q271:Q287)</f>
        <v>0</v>
      </c>
      <c r="K24" s="268">
        <f>SUM('Mau A1'!S271:S287)</f>
        <v>0</v>
      </c>
      <c r="L24" s="268">
        <f>SUM('Mau A1'!U271:U287)</f>
        <v>0</v>
      </c>
      <c r="M24" s="268">
        <f>SUM('Mau A1'!V271:V287)</f>
        <v>112</v>
      </c>
      <c r="N24" s="268">
        <f>SUM('Mau A1'!Z271:Z287)</f>
        <v>-112</v>
      </c>
      <c r="O24" s="268">
        <f>SUM('Mau A1'!AA271:AA287)</f>
        <v>-6</v>
      </c>
      <c r="P24" s="280">
        <f>SUM('Mau A1'!AC271:AC287)</f>
        <v>299.2</v>
      </c>
      <c r="Q24" s="268">
        <f>SUM('Mau A1'!AB271:AB287)</f>
        <v>0</v>
      </c>
      <c r="R24" s="21">
        <f t="shared" si="0"/>
        <v>200</v>
      </c>
      <c r="S24" s="303">
        <f t="shared" si="1"/>
        <v>99.2</v>
      </c>
      <c r="T24" s="303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8">
        <f>SUM('Mau A1'!N291:N309)</f>
        <v>112.5</v>
      </c>
      <c r="F25" s="268">
        <f>SUM('Mau A1'!O291:O309)</f>
        <v>0</v>
      </c>
      <c r="G25" s="268">
        <f>SUM('Mau A1'!P291:P309)</f>
        <v>1047.5999999999999</v>
      </c>
      <c r="H25" s="268">
        <f>SUM('Mau A1'!Q291:Q309)</f>
        <v>0</v>
      </c>
      <c r="I25" s="268">
        <f>SUM('Mau A1'!R291:R309)</f>
        <v>50</v>
      </c>
      <c r="J25" s="268">
        <f>SUM('Mau A1'!T291:T309)</f>
        <v>450</v>
      </c>
      <c r="K25" s="268">
        <f>SUM('Mau A1'!V291:V309)</f>
        <v>112</v>
      </c>
      <c r="L25" s="268">
        <f>SUM('Mau A1'!X291:X309)</f>
        <v>56</v>
      </c>
      <c r="M25" s="268">
        <f>SUM('Mau A1'!Y291:Y309)</f>
        <v>597.6</v>
      </c>
      <c r="N25" s="268">
        <f>SUM('Mau A1'!Z291:Z309)</f>
        <v>-112</v>
      </c>
      <c r="O25" s="268">
        <f>SUM('Mau A1'!AA291:AA309)</f>
        <v>-6</v>
      </c>
      <c r="P25" s="280">
        <f>SUM('Mau A1'!AC291:AC309)</f>
        <v>479.6</v>
      </c>
      <c r="Q25" s="268">
        <f>SUM('Mau A1'!AB291:AB309)</f>
        <v>0</v>
      </c>
      <c r="R25" s="21">
        <f t="shared" si="0"/>
        <v>200</v>
      </c>
      <c r="S25" s="303">
        <f t="shared" si="1"/>
        <v>279.60000000000002</v>
      </c>
      <c r="T25" s="303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A1'!M310:M329)</f>
        <v>946.7</v>
      </c>
      <c r="E26" s="268">
        <f>SUM('Mau A1'!N310:N329)</f>
        <v>67.5</v>
      </c>
      <c r="F26" s="268">
        <f>SUM('Mau A1'!O310:O329)</f>
        <v>0</v>
      </c>
      <c r="G26" s="268">
        <f>SUM('Mau A1'!P310:P329)</f>
        <v>1014.2</v>
      </c>
      <c r="H26" s="268">
        <f>SUM('Mau A1'!Q310:Q329)</f>
        <v>0</v>
      </c>
      <c r="I26" s="268">
        <f>SUM('Mau A1'!R310:R329)</f>
        <v>55</v>
      </c>
      <c r="J26" s="268">
        <f>SUM('Mau A1'!T310:T329)</f>
        <v>450</v>
      </c>
      <c r="K26" s="268">
        <f>SUM('Mau A1'!V310:V329)</f>
        <v>112</v>
      </c>
      <c r="L26" s="268">
        <f>SUM('Mau A1'!X310:X329)</f>
        <v>56</v>
      </c>
      <c r="M26" s="268">
        <f>SUM('Mau A1'!Y310:Y329)</f>
        <v>564.20000000000005</v>
      </c>
      <c r="N26" s="268">
        <f>SUM('Mau A1'!Z310:Z329)</f>
        <v>-112</v>
      </c>
      <c r="O26" s="268">
        <f>SUM('Mau A1'!AA310:AA329)</f>
        <v>-1</v>
      </c>
      <c r="P26" s="280">
        <f>SUM('Mau A1'!AC310:AC329)</f>
        <v>451.20000000000005</v>
      </c>
      <c r="Q26" s="268">
        <f>SUM('Mau A1'!AB310:AB329)</f>
        <v>0</v>
      </c>
      <c r="R26" s="21">
        <f t="shared" si="0"/>
        <v>200</v>
      </c>
      <c r="S26" s="303">
        <f t="shared" si="1"/>
        <v>251.2</v>
      </c>
      <c r="T26" s="303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A1'!B330="","",'Mau A1'!B330)</f>
        <v>Trần Vĩnh</v>
      </c>
      <c r="C27" s="28" t="str">
        <f>IF('Mau A1'!C330="","",'Mau A1'!C330)</f>
        <v>Xuyên</v>
      </c>
      <c r="D27" s="29">
        <f>SUM('Mau A1'!M330:M349)</f>
        <v>967</v>
      </c>
      <c r="E27" s="268">
        <f>SUM('Mau A1'!N330:N349)</f>
        <v>67.5</v>
      </c>
      <c r="F27" s="268">
        <f>SUM('Mau A1'!O330:O349)</f>
        <v>0</v>
      </c>
      <c r="G27" s="268">
        <f>SUM('Mau A1'!P330:P349)</f>
        <v>1034.5</v>
      </c>
      <c r="H27" s="268">
        <f>SUM('Mau A1'!Q330:Q349)</f>
        <v>0</v>
      </c>
      <c r="I27" s="268">
        <f>SUM('Mau A1'!R330:R349)</f>
        <v>52</v>
      </c>
      <c r="J27" s="268">
        <f>SUM('Mau A1'!T330:T349)</f>
        <v>450</v>
      </c>
      <c r="K27" s="268">
        <f>SUM('Mau A1'!V330:V349)</f>
        <v>112</v>
      </c>
      <c r="L27" s="268">
        <f>SUM('Mau A1'!X330:X349)</f>
        <v>56</v>
      </c>
      <c r="M27" s="268">
        <f>SUM('Mau A1'!Y330:Y349)</f>
        <v>584.5</v>
      </c>
      <c r="N27" s="268">
        <f>SUM('Mau A1'!Z330:Z349)</f>
        <v>-112</v>
      </c>
      <c r="O27" s="268">
        <f>SUM('Mau A1'!AA330:AA349)</f>
        <v>-4</v>
      </c>
      <c r="P27" s="280">
        <f>SUM('Mau A1'!AC330:AC349)</f>
        <v>468.5</v>
      </c>
      <c r="Q27" s="268">
        <f>SUM('Mau A1'!AB330:AB349)</f>
        <v>0</v>
      </c>
      <c r="R27" s="21">
        <f t="shared" si="0"/>
        <v>200</v>
      </c>
      <c r="S27" s="302">
        <f t="shared" si="1"/>
        <v>268.5</v>
      </c>
      <c r="T27" s="303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A1'!B350="","",'Mau A1'!B350)</f>
        <v xml:space="preserve">Nguyễn Cao </v>
      </c>
      <c r="C28" s="28" t="str">
        <f>IF('Mau A1'!C350="","",'Mau A1'!C350)</f>
        <v>Phong</v>
      </c>
      <c r="D28" s="29">
        <f>SUM('Mau A1'!M350:M372)</f>
        <v>1101.5</v>
      </c>
      <c r="E28" s="268">
        <f>SUM('Mau A1'!N350:N372)</f>
        <v>89.5</v>
      </c>
      <c r="F28" s="268">
        <f>SUM('Mau A1'!O350:O372)</f>
        <v>0</v>
      </c>
      <c r="G28" s="268">
        <f>SUM('Mau A1'!P350:P372)</f>
        <v>1191</v>
      </c>
      <c r="H28" s="268">
        <f>SUM('Mau A1'!Q350:Q372)</f>
        <v>0</v>
      </c>
      <c r="I28" s="268">
        <f>SUM('Mau A1'!R350:R372)</f>
        <v>35</v>
      </c>
      <c r="J28" s="268">
        <f>SUM('Mau A1'!T350:T372)</f>
        <v>450</v>
      </c>
      <c r="K28" s="268">
        <f>SUM('Mau A1'!V350:V372)</f>
        <v>112</v>
      </c>
      <c r="L28" s="268">
        <f>SUM('Mau A1'!X350:X372)</f>
        <v>56</v>
      </c>
      <c r="M28" s="268">
        <f>SUM('Mau A1'!Y350:Y372)</f>
        <v>741</v>
      </c>
      <c r="N28" s="268">
        <f>SUM('Mau A1'!Z350:Z372)</f>
        <v>-112</v>
      </c>
      <c r="O28" s="268">
        <f>SUM('Mau A1'!AA350:AA372)</f>
        <v>-21</v>
      </c>
      <c r="P28" s="280">
        <f>SUM('Mau A1'!AC350:AC372)</f>
        <v>608</v>
      </c>
      <c r="Q28" s="268">
        <f>SUM('Mau A1'!AB350:AB372)</f>
        <v>0</v>
      </c>
      <c r="R28" s="21">
        <f t="shared" si="0"/>
        <v>200</v>
      </c>
      <c r="S28" s="302">
        <f t="shared" si="1"/>
        <v>408</v>
      </c>
      <c r="T28" s="303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A1'!B373="","",'Mau A1'!B373)</f>
        <v>Mai Chiếm</v>
      </c>
      <c r="C29" s="28" t="str">
        <f>IF('Mau A1'!C373="","",'Mau A1'!C373)</f>
        <v>Tuấn</v>
      </c>
      <c r="D29" s="29">
        <f>SUM('Mau A1'!M373:M386)</f>
        <v>852</v>
      </c>
      <c r="E29" s="268">
        <f>SUM('Mau A1'!N373:N386)</f>
        <v>67.5</v>
      </c>
      <c r="F29" s="268">
        <f>SUM('Mau A1'!O373:O386)</f>
        <v>0</v>
      </c>
      <c r="G29" s="268">
        <f>SUM('Mau A1'!P373:P386)</f>
        <v>919.5</v>
      </c>
      <c r="H29" s="268">
        <f>SUM('Mau A1'!Q373:Q386)</f>
        <v>0</v>
      </c>
      <c r="I29" s="268">
        <f>SUM('Mau A1'!R373:R386)</f>
        <v>55</v>
      </c>
      <c r="J29" s="268">
        <f>SUM('Mau A1'!T373:T386)</f>
        <v>450</v>
      </c>
      <c r="K29" s="268">
        <f>SUM('Mau A1'!V373:V386)</f>
        <v>112</v>
      </c>
      <c r="L29" s="268">
        <f>SUM('Mau A1'!X373:X386)</f>
        <v>56</v>
      </c>
      <c r="M29" s="268">
        <f>SUM('Mau A1'!Y373:Y386)</f>
        <v>469.5</v>
      </c>
      <c r="N29" s="268">
        <f>SUM('Mau A1'!Z373:Z386)</f>
        <v>-112</v>
      </c>
      <c r="O29" s="268">
        <f>SUM('Mau A1'!AA373:AA386)</f>
        <v>-1</v>
      </c>
      <c r="P29" s="280">
        <f>SUM('Mau A1'!AC373:AC386)</f>
        <v>356.5</v>
      </c>
      <c r="Q29" s="268">
        <f>SUM('Mau A1'!AB373:AB386)</f>
        <v>0</v>
      </c>
      <c r="R29" s="21">
        <f t="shared" si="0"/>
        <v>200</v>
      </c>
      <c r="S29" s="303">
        <f t="shared" si="1"/>
        <v>156.5</v>
      </c>
      <c r="T29" s="303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A1'!B387="","",'Mau A1'!B387)</f>
        <v>Lê Quý Hưng</v>
      </c>
      <c r="C30" s="28" t="str">
        <f>IF('Mau A1'!C387="","",'Mau A1'!C387)</f>
        <v>Quốc</v>
      </c>
      <c r="D30" s="29">
        <f>SUM('Mau A1'!M387:M408)</f>
        <v>1042.6999999999998</v>
      </c>
      <c r="E30" s="268">
        <f>SUM('Mau A1'!N387:N408)</f>
        <v>67.5</v>
      </c>
      <c r="F30" s="268">
        <f>SUM('Mau A1'!O387:O408)</f>
        <v>0</v>
      </c>
      <c r="G30" s="268">
        <f>SUM('Mau A1'!P387:P408)</f>
        <v>1110.1999999999998</v>
      </c>
      <c r="H30" s="268">
        <f>SUM('Mau A1'!Q387:Q408)</f>
        <v>0</v>
      </c>
      <c r="I30" s="268">
        <f>SUM('Mau A1'!R387:R408)</f>
        <v>45</v>
      </c>
      <c r="J30" s="268">
        <f>SUM('Mau A1'!T387:T408)</f>
        <v>450</v>
      </c>
      <c r="K30" s="268">
        <f>SUM('Mau A1'!V387:V408)</f>
        <v>112</v>
      </c>
      <c r="L30" s="268">
        <f>SUM('Mau A1'!X387:X408)</f>
        <v>56</v>
      </c>
      <c r="M30" s="268">
        <f>SUM('Mau A1'!Y387:Y408)</f>
        <v>660.2</v>
      </c>
      <c r="N30" s="268">
        <f>SUM('Mau A1'!Z387:Z408)</f>
        <v>-112</v>
      </c>
      <c r="O30" s="268">
        <f>SUM('Mau A1'!AA387:AA408)</f>
        <v>-11</v>
      </c>
      <c r="P30" s="280">
        <f>SUM('Mau A1'!AC387:AC408)</f>
        <v>537.20000000000005</v>
      </c>
      <c r="Q30" s="268">
        <f>SUM('Mau A1'!AB387:AB408)</f>
        <v>0</v>
      </c>
      <c r="R30" s="21">
        <f t="shared" si="0"/>
        <v>200</v>
      </c>
      <c r="S30" s="302">
        <f t="shared" si="1"/>
        <v>337.2</v>
      </c>
      <c r="T30" s="303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A1'!B409="","",'Mau A1'!B409)</f>
        <v>Nguyễn Văn</v>
      </c>
      <c r="C31" s="28" t="str">
        <f>IF('Mau A1'!C409="","",'Mau A1'!C409)</f>
        <v>Đôn</v>
      </c>
      <c r="D31" s="29">
        <f>SUM('Mau A1'!M409:M433)</f>
        <v>941.90000000000009</v>
      </c>
      <c r="E31" s="268">
        <f>SUM('Mau A1'!N409:N433)</f>
        <v>175.5</v>
      </c>
      <c r="F31" s="268">
        <f>SUM('Mau A1'!O409:O433)</f>
        <v>0</v>
      </c>
      <c r="G31" s="268">
        <f>SUM('Mau A1'!P409:P433)</f>
        <v>1117.4000000000001</v>
      </c>
      <c r="H31" s="268">
        <f>SUM('Mau A1'!Q409:Q433)</f>
        <v>42.9</v>
      </c>
      <c r="I31" s="268">
        <f>SUM('Mau A1'!R409:R433)</f>
        <v>56</v>
      </c>
      <c r="J31" s="268">
        <f>SUM('Mau A1'!T409:T433)</f>
        <v>450</v>
      </c>
      <c r="K31" s="268">
        <f>SUM('Mau A1'!V409:V433)</f>
        <v>112</v>
      </c>
      <c r="L31" s="268">
        <f>SUM('Mau A1'!X409:X433)</f>
        <v>56</v>
      </c>
      <c r="M31" s="268">
        <f>SUM('Mau A1'!Y409:Y433)</f>
        <v>667.4</v>
      </c>
      <c r="N31" s="268">
        <f>SUM('Mau A1'!Z409:Z433)</f>
        <v>-69.099999999999994</v>
      </c>
      <c r="O31" s="268">
        <f>SUM('Mau A1'!AA409:AA433)</f>
        <v>0</v>
      </c>
      <c r="P31" s="280">
        <f>SUM('Mau A1'!AC409:AC433)</f>
        <v>598.29999999999995</v>
      </c>
      <c r="Q31" s="268">
        <f>SUM('Mau A1'!AB409:AB433)</f>
        <v>0</v>
      </c>
      <c r="R31" s="21">
        <f t="shared" si="0"/>
        <v>200</v>
      </c>
      <c r="S31" s="303">
        <f t="shared" si="1"/>
        <v>398.3</v>
      </c>
      <c r="T31" s="303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A1'!B434="","",'Mau A1'!B434)</f>
        <v>Bùi Văn</v>
      </c>
      <c r="C32" s="28" t="str">
        <f>IF('Mau A1'!C434="","",'Mau A1'!C434)</f>
        <v>Dũng</v>
      </c>
      <c r="D32" s="29">
        <f>SUM('Mau A1'!M434:M455)</f>
        <v>754.3</v>
      </c>
      <c r="E32" s="268">
        <f>SUM('Mau A1'!N434:N455)</f>
        <v>67.5</v>
      </c>
      <c r="F32" s="268">
        <f>SUM('Mau A1'!O434:O455)</f>
        <v>0</v>
      </c>
      <c r="G32" s="268">
        <f>SUM('Mau A1'!P434:P455)</f>
        <v>821.8</v>
      </c>
      <c r="H32" s="268">
        <f>SUM('Mau A1'!Q434:Q455)</f>
        <v>0</v>
      </c>
      <c r="I32" s="268">
        <f>SUM('Mau A1'!R434:R455)</f>
        <v>56</v>
      </c>
      <c r="J32" s="268">
        <f>SUM('Mau A1'!T434:T455)</f>
        <v>450</v>
      </c>
      <c r="K32" s="268">
        <f>SUM('Mau A1'!V434:V455)</f>
        <v>112</v>
      </c>
      <c r="L32" s="268">
        <f>SUM('Mau A1'!X434:X455)</f>
        <v>56</v>
      </c>
      <c r="M32" s="268">
        <f>SUM('Mau A1'!Y434:Y455)</f>
        <v>371.8</v>
      </c>
      <c r="N32" s="268">
        <f>SUM('Mau A1'!Z434:Z455)</f>
        <v>-112</v>
      </c>
      <c r="O32" s="268">
        <f>SUM('Mau A1'!AA434:AA455)</f>
        <v>0</v>
      </c>
      <c r="P32" s="280">
        <f>SUM('Mau A1'!AC434:AC455)</f>
        <v>259.8</v>
      </c>
      <c r="Q32" s="268">
        <f>SUM('Mau A1'!AB434:AB455)</f>
        <v>0</v>
      </c>
      <c r="R32" s="21">
        <f t="shared" si="0"/>
        <v>200</v>
      </c>
      <c r="S32" s="303">
        <f t="shared" si="1"/>
        <v>59.8</v>
      </c>
      <c r="T32" s="303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A1'!B456="","",'Mau A1'!B456)</f>
        <v>Đậng Ngọc</v>
      </c>
      <c r="C33" s="28" t="str">
        <f>IF('Mau A1'!C456="","",'Mau A1'!C456)</f>
        <v>Đoàn</v>
      </c>
      <c r="D33" s="29">
        <f>SUM('Mau A1'!M456:M481)</f>
        <v>1089.3</v>
      </c>
      <c r="E33" s="268">
        <f>SUM('Mau A1'!N456:N481)</f>
        <v>67.5</v>
      </c>
      <c r="F33" s="268">
        <f>SUM('Mau A1'!O456:O481)</f>
        <v>0</v>
      </c>
      <c r="G33" s="268">
        <f>SUM('Mau A1'!P456:P481)</f>
        <v>1156.8</v>
      </c>
      <c r="H33" s="268">
        <f>SUM('Mau A1'!Q456:Q481)</f>
        <v>0</v>
      </c>
      <c r="I33" s="268">
        <f>SUM('Mau A1'!R456:R481)</f>
        <v>56</v>
      </c>
      <c r="J33" s="268">
        <f>SUM('Mau A1'!T456:T481)</f>
        <v>450</v>
      </c>
      <c r="K33" s="268">
        <f>SUM('Mau A1'!V456:V481)</f>
        <v>112</v>
      </c>
      <c r="L33" s="268">
        <f>SUM('Mau A1'!X456:X481)</f>
        <v>56</v>
      </c>
      <c r="M33" s="268">
        <f>SUM('Mau A1'!Y456:Y481)</f>
        <v>706.8</v>
      </c>
      <c r="N33" s="268">
        <f>SUM('Mau A1'!Z456:Z481)</f>
        <v>-112</v>
      </c>
      <c r="O33" s="268">
        <f>SUM('Mau A1'!AA456:AA481)</f>
        <v>0</v>
      </c>
      <c r="P33" s="280">
        <f>SUM('Mau A1'!AC456:AC481)</f>
        <v>594.79999999999995</v>
      </c>
      <c r="Q33" s="268">
        <f>SUM('Mau A1'!AB456:AB481)</f>
        <v>0</v>
      </c>
      <c r="R33" s="21">
        <f t="shared" si="0"/>
        <v>200</v>
      </c>
      <c r="S33" s="303">
        <f t="shared" si="1"/>
        <v>394.8</v>
      </c>
      <c r="T33" s="303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A1'!B482="","",'Mau A1'!B482)</f>
        <v>Lê Tất</v>
      </c>
      <c r="C34" s="28" t="str">
        <f>IF('Mau A1'!C482="","",'Mau A1'!C482)</f>
        <v>Đạt</v>
      </c>
      <c r="D34" s="29">
        <f>SUM('Mau A1'!M482:M495)</f>
        <v>55.3</v>
      </c>
      <c r="E34" s="268">
        <f>SUM('Mau A1'!N482:N495)</f>
        <v>4.5</v>
      </c>
      <c r="F34" s="268">
        <f>SUM('Mau A1'!O482:O495)</f>
        <v>0</v>
      </c>
      <c r="G34" s="268">
        <f>SUM('Mau A1'!P482:P495)</f>
        <v>59.8</v>
      </c>
      <c r="H34" s="268">
        <f>SUM('Mau A1'!Q482:Q495)</f>
        <v>0</v>
      </c>
      <c r="I34" s="268">
        <f>SUM('Mau A1'!R482:R495)</f>
        <v>41</v>
      </c>
      <c r="J34" s="268">
        <f>SUM('Mau A1'!T482:T495)</f>
        <v>450</v>
      </c>
      <c r="K34" s="268">
        <f>SUM('Mau A1'!V482:V495)</f>
        <v>112</v>
      </c>
      <c r="L34" s="268">
        <f>SUM('Mau A1'!X482:X495)</f>
        <v>56</v>
      </c>
      <c r="M34" s="268">
        <f>SUM('Mau A1'!Y482:Y495)</f>
        <v>-390.2</v>
      </c>
      <c r="N34" s="268">
        <f>SUM('Mau A1'!Z482:Z495)</f>
        <v>-112</v>
      </c>
      <c r="O34" s="268">
        <f>SUM('Mau A1'!AA482:AA495)</f>
        <v>-15</v>
      </c>
      <c r="P34" s="280">
        <f>SUM('Mau A1'!AC482:AC495)</f>
        <v>-517.20000000000005</v>
      </c>
      <c r="Q34" s="268">
        <f>SUM('Mau A1'!AB482:AB495)</f>
        <v>0</v>
      </c>
      <c r="R34" s="21">
        <f t="shared" si="0"/>
        <v>-517.20000000000005</v>
      </c>
      <c r="S34" s="302">
        <f t="shared" si="1"/>
        <v>0</v>
      </c>
      <c r="T34" s="303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A1'!B496="","",'Mau A1'!B496)</f>
        <v>Dương Ngọc</v>
      </c>
      <c r="C35" s="28" t="str">
        <f>IF('Mau A1'!C496="","",'Mau A1'!C496)</f>
        <v>Vọng</v>
      </c>
      <c r="D35" s="29">
        <f>SUM('Mau A1'!M496:M519)</f>
        <v>1245.0999999999999</v>
      </c>
      <c r="E35" s="268">
        <f>SUM('Mau A1'!N496:N519)</f>
        <v>67.5</v>
      </c>
      <c r="F35" s="268">
        <f>SUM('Mau A1'!O496:O519)</f>
        <v>0</v>
      </c>
      <c r="G35" s="268">
        <f>SUM('Mau A1'!P496:P519)</f>
        <v>1312.6</v>
      </c>
      <c r="H35" s="268">
        <f>SUM('Mau A1'!Q496:Q519)</f>
        <v>0</v>
      </c>
      <c r="I35" s="268">
        <f>SUM('Mau A1'!R496:R519)</f>
        <v>21</v>
      </c>
      <c r="J35" s="268">
        <f>SUM('Mau A1'!T496:T519)</f>
        <v>450</v>
      </c>
      <c r="K35" s="268">
        <f>SUM('Mau A1'!V496:V519)</f>
        <v>112</v>
      </c>
      <c r="L35" s="268">
        <f>SUM('Mau A1'!X496:X519)</f>
        <v>56</v>
      </c>
      <c r="M35" s="268">
        <f>SUM('Mau A1'!Y496:Y519)</f>
        <v>862.6</v>
      </c>
      <c r="N35" s="268">
        <f>SUM('Mau A1'!Z496:Z519)</f>
        <v>-112</v>
      </c>
      <c r="O35" s="268">
        <f>SUM('Mau A1'!AA496:AA519)</f>
        <v>-35</v>
      </c>
      <c r="P35" s="280">
        <f>SUM('Mau A1'!AC496:AC519)</f>
        <v>715.6</v>
      </c>
      <c r="Q35" s="268">
        <f>SUM('Mau A1'!AB496:AB519)</f>
        <v>0</v>
      </c>
      <c r="R35" s="21">
        <f t="shared" si="0"/>
        <v>200</v>
      </c>
      <c r="S35" s="303">
        <f t="shared" si="1"/>
        <v>515.6</v>
      </c>
      <c r="T35" s="303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A1'!B520="","",'Mau A1'!B520)</f>
        <v>Lê Phi</v>
      </c>
      <c r="C36" s="28" t="str">
        <f>IF('Mau A1'!C520="","",'Mau A1'!C520)</f>
        <v>Trường</v>
      </c>
      <c r="D36" s="25">
        <f>SUM('Mau A1'!M520:M539)</f>
        <v>741.99999999999989</v>
      </c>
      <c r="E36" s="268">
        <f>SUM('Mau A1'!N520:N539)</f>
        <v>67.5</v>
      </c>
      <c r="F36" s="268">
        <f>SUM('Mau A1'!O520:O539)</f>
        <v>0</v>
      </c>
      <c r="G36" s="268">
        <f>SUM('Mau A1'!P520:P539)</f>
        <v>809.49999999999989</v>
      </c>
      <c r="H36" s="268">
        <f>SUM('Mau A1'!Q520:Q539)</f>
        <v>0</v>
      </c>
      <c r="I36" s="268">
        <f>SUM('Mau A1'!R520:R539)</f>
        <v>56</v>
      </c>
      <c r="J36" s="268">
        <f>SUM('Mau A1'!T520:T539)</f>
        <v>450</v>
      </c>
      <c r="K36" s="268">
        <f>SUM('Mau A1'!V520:V539)</f>
        <v>112</v>
      </c>
      <c r="L36" s="268">
        <f>SUM('Mau A1'!X520:X539)</f>
        <v>56</v>
      </c>
      <c r="M36" s="268">
        <f>SUM('Mau A1'!Y520:Y539)</f>
        <v>359.5</v>
      </c>
      <c r="N36" s="268">
        <f>SUM('Mau A1'!Z520:Z539)</f>
        <v>-112</v>
      </c>
      <c r="O36" s="268">
        <f>SUM('Mau A1'!AA520:AA539)</f>
        <v>0</v>
      </c>
      <c r="P36" s="280">
        <f>SUM('Mau A1'!AC520:AC539)</f>
        <v>247.5</v>
      </c>
      <c r="Q36" s="268">
        <f>SUM('Mau A1'!AB520:AB539)</f>
        <v>0</v>
      </c>
      <c r="R36" s="21">
        <f t="shared" si="0"/>
        <v>200</v>
      </c>
      <c r="S36" s="303">
        <f t="shared" si="1"/>
        <v>47.5</v>
      </c>
      <c r="T36" s="303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A1'!B540="","",'Mau A1'!B540)</f>
        <v xml:space="preserve">Nguyễn Ngọc </v>
      </c>
      <c r="C37" s="28" t="str">
        <f>IF('Mau A1'!C540="","",'Mau A1'!C540)</f>
        <v>Tuyên</v>
      </c>
      <c r="D37" s="29">
        <f>SUM('Mau A1'!M540:M560)</f>
        <v>1170.2</v>
      </c>
      <c r="E37" s="268">
        <f>SUM('Mau A1'!N540:N560)</f>
        <v>67.5</v>
      </c>
      <c r="F37" s="268">
        <f>SUM('Mau A1'!O540:O560)</f>
        <v>0</v>
      </c>
      <c r="G37" s="268">
        <f>SUM('Mau A1'!P540:P560)</f>
        <v>1237.7</v>
      </c>
      <c r="H37" s="268">
        <f>SUM('Mau A1'!Q540:Q560)</f>
        <v>0</v>
      </c>
      <c r="I37" s="268">
        <f>SUM('Mau A1'!R540:R560)</f>
        <v>56</v>
      </c>
      <c r="J37" s="268">
        <f>SUM('Mau A1'!T540:T560)</f>
        <v>450</v>
      </c>
      <c r="K37" s="268">
        <f>SUM('Mau A1'!V540:V560)</f>
        <v>112</v>
      </c>
      <c r="L37" s="268">
        <f>SUM('Mau A1'!X540:X560)</f>
        <v>56</v>
      </c>
      <c r="M37" s="268">
        <f>SUM('Mau A1'!Y540:Y560)</f>
        <v>787.7</v>
      </c>
      <c r="N37" s="268">
        <f>SUM('Mau A1'!Z540:Z560)</f>
        <v>-112</v>
      </c>
      <c r="O37" s="268">
        <f>SUM('Mau A1'!AA540:AA560)</f>
        <v>0</v>
      </c>
      <c r="P37" s="280">
        <f>SUM('Mau A1'!AC540:AC560)</f>
        <v>675.7</v>
      </c>
      <c r="Q37" s="268">
        <f>SUM('Mau A1'!AB540:AB560)</f>
        <v>0</v>
      </c>
      <c r="R37" s="21">
        <f t="shared" si="0"/>
        <v>200</v>
      </c>
      <c r="S37" s="303">
        <f t="shared" si="1"/>
        <v>475.7</v>
      </c>
      <c r="T37" s="303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A1'!B561</f>
        <v xml:space="preserve">Đỗ Tuấn </v>
      </c>
      <c r="C38" s="28" t="str">
        <f>'Mau A1'!C561</f>
        <v>Việt</v>
      </c>
      <c r="D38" s="29">
        <f>SUM('Mau A1'!M561:M569)</f>
        <v>109.2</v>
      </c>
      <c r="E38" s="289">
        <f>SUM('Mau A1'!N561:N569)</f>
        <v>67.5</v>
      </c>
      <c r="F38" s="289">
        <f>SUM('Mau A1'!O561:O569)</f>
        <v>0</v>
      </c>
      <c r="G38" s="289">
        <f>SUM('Mau A1'!P561:P569)</f>
        <v>176.7</v>
      </c>
      <c r="H38" s="289">
        <v>0</v>
      </c>
      <c r="I38" s="289">
        <v>0</v>
      </c>
      <c r="J38" s="289">
        <v>0</v>
      </c>
      <c r="K38" s="289">
        <v>0</v>
      </c>
      <c r="L38" s="289">
        <v>0</v>
      </c>
      <c r="M38" s="289">
        <v>0</v>
      </c>
      <c r="N38" s="289">
        <v>0</v>
      </c>
      <c r="O38" s="289">
        <v>0</v>
      </c>
      <c r="P38" s="280">
        <f>'Mau A1'!AC561</f>
        <v>176.7</v>
      </c>
      <c r="Q38" s="289">
        <f>SUM('Mau A1'!Z561:Z569)</f>
        <v>0</v>
      </c>
      <c r="R38" s="21">
        <f>P38</f>
        <v>176.7</v>
      </c>
      <c r="S38" s="304">
        <f>R38</f>
        <v>176.7</v>
      </c>
      <c r="T38" s="304">
        <f>SUM('Mau A1'!AC561:AC569)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A1'!B570</f>
        <v>Nguyễn Hữu</v>
      </c>
      <c r="C39" s="28" t="str">
        <f>'Mau A1'!C570</f>
        <v>Thiện</v>
      </c>
      <c r="D39" s="29">
        <f>SUM('Mau A1'!M570:M579)</f>
        <v>162</v>
      </c>
      <c r="E39" s="289">
        <f>SUM('Mau A1'!N570:N579)</f>
        <v>0</v>
      </c>
      <c r="F39" s="289">
        <f>SUM('Mau A1'!O570:O579)</f>
        <v>0</v>
      </c>
      <c r="G39" s="289">
        <f>SUM('Mau A1'!P570:P579)</f>
        <v>162</v>
      </c>
      <c r="H39" s="289">
        <v>0</v>
      </c>
      <c r="I39" s="289">
        <v>0</v>
      </c>
      <c r="J39" s="289">
        <v>0</v>
      </c>
      <c r="K39" s="289">
        <v>0</v>
      </c>
      <c r="L39" s="289">
        <v>0</v>
      </c>
      <c r="M39" s="289">
        <v>0</v>
      </c>
      <c r="N39" s="289">
        <v>0</v>
      </c>
      <c r="O39" s="289">
        <v>0</v>
      </c>
      <c r="P39" s="280">
        <f>'Mau A1'!AC570</f>
        <v>162</v>
      </c>
      <c r="Q39" s="289">
        <f>SUM('Mau A1'!Z570:Z579)</f>
        <v>0</v>
      </c>
      <c r="R39" s="21">
        <f t="shared" ref="R39:R48" si="7">P39</f>
        <v>162</v>
      </c>
      <c r="S39" s="304">
        <f t="shared" ref="S39:S48" si="8">R39</f>
        <v>162</v>
      </c>
      <c r="T39" s="304">
        <f>SUM('Mau A1'!AC570:AC579)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A1'!B580</f>
        <v xml:space="preserve">Trần Thị Thu </v>
      </c>
      <c r="C40" s="28" t="str">
        <f>'Mau A1'!C580</f>
        <v>Hà</v>
      </c>
      <c r="D40" s="29">
        <f>SUM('Mau A1'!M580:M589)</f>
        <v>90</v>
      </c>
      <c r="E40" s="289">
        <f>SUM('Mau A1'!N580:N589)</f>
        <v>0</v>
      </c>
      <c r="F40" s="289">
        <f>SUM('Mau A1'!O580:O589)</f>
        <v>0</v>
      </c>
      <c r="G40" s="289">
        <f>SUM('Mau A1'!P580:P589)</f>
        <v>90</v>
      </c>
      <c r="H40" s="289">
        <v>0</v>
      </c>
      <c r="I40" s="289">
        <v>0</v>
      </c>
      <c r="J40" s="289">
        <v>0</v>
      </c>
      <c r="K40" s="289">
        <v>0</v>
      </c>
      <c r="L40" s="289">
        <v>0</v>
      </c>
      <c r="M40" s="289">
        <v>0</v>
      </c>
      <c r="N40" s="289">
        <v>0</v>
      </c>
      <c r="O40" s="289">
        <v>0</v>
      </c>
      <c r="P40" s="280">
        <f>'Mau A1'!AC580</f>
        <v>90</v>
      </c>
      <c r="Q40" s="289">
        <f>SUM('Mau A1'!Z580:Z589)</f>
        <v>0</v>
      </c>
      <c r="R40" s="21">
        <f t="shared" si="7"/>
        <v>90</v>
      </c>
      <c r="S40" s="304">
        <f t="shared" si="8"/>
        <v>90</v>
      </c>
      <c r="T40" s="304">
        <f>SUM('Mau A1'!AC580:AC589)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A1'!B590</f>
        <v>Nguyễn Ngọc</v>
      </c>
      <c r="C41" s="28" t="str">
        <f>'Mau A1'!C590</f>
        <v>Trang</v>
      </c>
      <c r="D41" s="29">
        <f>SUM('Mau A1'!M590:M599)</f>
        <v>90</v>
      </c>
      <c r="E41" s="289">
        <f>SUM('Mau A1'!N590:N599)</f>
        <v>67.5</v>
      </c>
      <c r="F41" s="289">
        <f>SUM('Mau A1'!O590:O599)</f>
        <v>0</v>
      </c>
      <c r="G41" s="289">
        <f>SUM('Mau A1'!P590:P599)</f>
        <v>157.5</v>
      </c>
      <c r="H41" s="289">
        <v>0</v>
      </c>
      <c r="I41" s="289">
        <v>0</v>
      </c>
      <c r="J41" s="289">
        <v>0</v>
      </c>
      <c r="K41" s="289">
        <v>0</v>
      </c>
      <c r="L41" s="289">
        <v>0</v>
      </c>
      <c r="M41" s="289">
        <v>0</v>
      </c>
      <c r="N41" s="289">
        <v>0</v>
      </c>
      <c r="O41" s="289">
        <v>0</v>
      </c>
      <c r="P41" s="280">
        <f>'Mau A1'!AC590</f>
        <v>157.5</v>
      </c>
      <c r="Q41" s="289">
        <f>SUM('Mau A1'!Z590:Z599)</f>
        <v>0</v>
      </c>
      <c r="R41" s="21">
        <f t="shared" si="7"/>
        <v>157.5</v>
      </c>
      <c r="S41" s="304">
        <f t="shared" si="8"/>
        <v>157.5</v>
      </c>
      <c r="T41" s="304">
        <f>SUM('Mau A1'!AC590:AC599)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A1'!B600="","",'Mau A1'!B600)</f>
        <v>Nguyễn Thanh</v>
      </c>
      <c r="C42" s="28" t="str">
        <f>IF('Mau A1'!C600="","",'Mau A1'!C600)</f>
        <v>Lâm</v>
      </c>
      <c r="D42" s="29">
        <f>SUM('Mau A1'!M600:M609)</f>
        <v>72</v>
      </c>
      <c r="E42" s="289">
        <f>SUM('Mau A1'!N600:N609)</f>
        <v>67.5</v>
      </c>
      <c r="F42" s="289">
        <f>SUM('Mau A1'!O600:O609)</f>
        <v>0</v>
      </c>
      <c r="G42" s="289">
        <f>SUM('Mau A1'!P600:P609)</f>
        <v>139.5</v>
      </c>
      <c r="H42" s="289">
        <v>0</v>
      </c>
      <c r="I42" s="289">
        <v>0</v>
      </c>
      <c r="J42" s="289">
        <v>0</v>
      </c>
      <c r="K42" s="289">
        <v>0</v>
      </c>
      <c r="L42" s="289">
        <v>0</v>
      </c>
      <c r="M42" s="289">
        <v>0</v>
      </c>
      <c r="N42" s="289">
        <v>0</v>
      </c>
      <c r="O42" s="289">
        <v>0</v>
      </c>
      <c r="P42" s="280">
        <f>'Mau A1'!AC600</f>
        <v>139.5</v>
      </c>
      <c r="Q42" s="289">
        <f>SUM('Mau A1'!Z600:Z609)</f>
        <v>0</v>
      </c>
      <c r="R42" s="21">
        <f t="shared" si="7"/>
        <v>139.5</v>
      </c>
      <c r="S42" s="304">
        <f t="shared" si="8"/>
        <v>139.5</v>
      </c>
      <c r="T42" s="304">
        <f>SUM('Mau A1'!AC600:AC609)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A1'!B610="","",'Mau A1'!B610)</f>
        <v>Huỳnh Thị Minh Ly</v>
      </c>
      <c r="C43" s="28" t="str">
        <f>IF('Mau A1'!C610="","",'Mau A1'!C610)</f>
        <v>Ly</v>
      </c>
      <c r="D43" s="29">
        <f>SUM('Mau A1'!M610:M619)</f>
        <v>90</v>
      </c>
      <c r="E43" s="289">
        <f>SUM('Mau A1'!N610:N619)</f>
        <v>0</v>
      </c>
      <c r="F43" s="289">
        <f>SUM('Mau A1'!O610:O619)</f>
        <v>0</v>
      </c>
      <c r="G43" s="289">
        <f>SUM('Mau A1'!P610:P619)</f>
        <v>90</v>
      </c>
      <c r="H43" s="289">
        <v>0</v>
      </c>
      <c r="I43" s="289">
        <v>0</v>
      </c>
      <c r="J43" s="289">
        <v>0</v>
      </c>
      <c r="K43" s="289">
        <v>0</v>
      </c>
      <c r="L43" s="289">
        <v>0</v>
      </c>
      <c r="M43" s="289">
        <v>0</v>
      </c>
      <c r="N43" s="289">
        <v>0</v>
      </c>
      <c r="O43" s="289">
        <v>0</v>
      </c>
      <c r="P43" s="280">
        <f>'Mau A1'!AC610</f>
        <v>90</v>
      </c>
      <c r="Q43" s="289">
        <f>SUM('Mau A1'!Z610:Z619)</f>
        <v>0</v>
      </c>
      <c r="R43" s="21">
        <f t="shared" si="7"/>
        <v>90</v>
      </c>
      <c r="S43" s="304">
        <f t="shared" si="8"/>
        <v>90</v>
      </c>
      <c r="T43" s="304">
        <f>SUM('Mau A1'!AC592:AC601)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A1'!B620="","",'Mau A1'!B620)</f>
        <v xml:space="preserve">Nguyễn Hữu </v>
      </c>
      <c r="C44" s="28" t="str">
        <f>IF('Mau A1'!C620="","",'Mau A1'!C620)</f>
        <v>Lộc</v>
      </c>
      <c r="D44" s="29">
        <f>SUM('Mau A1'!M620:M629)</f>
        <v>90</v>
      </c>
      <c r="E44" s="289">
        <f>SUM('Mau A1'!N620:N629)</f>
        <v>0</v>
      </c>
      <c r="F44" s="289">
        <f>SUM('Mau A1'!O620:O629)</f>
        <v>0</v>
      </c>
      <c r="G44" s="289">
        <f>SUM('Mau A1'!P620:P629)</f>
        <v>90</v>
      </c>
      <c r="H44" s="289">
        <v>0</v>
      </c>
      <c r="I44" s="289">
        <v>0</v>
      </c>
      <c r="J44" s="289">
        <v>0</v>
      </c>
      <c r="K44" s="289">
        <v>0</v>
      </c>
      <c r="L44" s="289">
        <v>0</v>
      </c>
      <c r="M44" s="289">
        <v>0</v>
      </c>
      <c r="N44" s="289">
        <v>0</v>
      </c>
      <c r="O44" s="289">
        <v>0</v>
      </c>
      <c r="P44" s="280">
        <f>'Mau A1'!AC620</f>
        <v>90</v>
      </c>
      <c r="Q44" s="289">
        <f>SUM('Mau A1'!Z620:Z629)</f>
        <v>0</v>
      </c>
      <c r="R44" s="21">
        <f t="shared" si="7"/>
        <v>90</v>
      </c>
      <c r="S44" s="304">
        <f t="shared" si="8"/>
        <v>90</v>
      </c>
      <c r="T44" s="304">
        <f>SUM('Mau A1'!AC602:AC611)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A1'!B630="","",'Mau A1'!B630)</f>
        <v>Huỳnh Thị Mai</v>
      </c>
      <c r="C45" s="28" t="str">
        <f>IF('Mau A1'!C630="","",'Mau A1'!C630)</f>
        <v>Mai</v>
      </c>
      <c r="D45" s="29">
        <f>SUM('Mau A1'!M630:M639)</f>
        <v>90</v>
      </c>
      <c r="E45" s="289">
        <f>SUM('Mau A1'!N630:N639)</f>
        <v>0</v>
      </c>
      <c r="F45" s="289">
        <f>SUM('Mau A1'!O630:O639)</f>
        <v>0</v>
      </c>
      <c r="G45" s="289">
        <f>SUM('Mau A1'!P630:P639)</f>
        <v>90</v>
      </c>
      <c r="H45" s="289">
        <v>0</v>
      </c>
      <c r="I45" s="289">
        <v>0</v>
      </c>
      <c r="J45" s="289">
        <v>0</v>
      </c>
      <c r="K45" s="289">
        <v>0</v>
      </c>
      <c r="L45" s="289">
        <v>0</v>
      </c>
      <c r="M45" s="289">
        <v>0</v>
      </c>
      <c r="N45" s="289">
        <v>0</v>
      </c>
      <c r="O45" s="289">
        <v>0</v>
      </c>
      <c r="P45" s="280">
        <f>'Mau A1'!AC630</f>
        <v>90</v>
      </c>
      <c r="Q45" s="289">
        <f>SUM('Mau A1'!Z630:Z639)</f>
        <v>0</v>
      </c>
      <c r="R45" s="21">
        <f t="shared" si="7"/>
        <v>90</v>
      </c>
      <c r="S45" s="304">
        <f t="shared" si="8"/>
        <v>90</v>
      </c>
      <c r="T45" s="304">
        <f>SUM('Mau A1'!AC594:AC603)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A1'!B640</f>
        <v>TG1</v>
      </c>
      <c r="C46" s="28"/>
      <c r="D46" s="29">
        <f>SUM('Mau A1'!M640:M649)</f>
        <v>67.599999999999994</v>
      </c>
      <c r="E46" s="289">
        <f>SUM('Mau A1'!N640:N649)</f>
        <v>0</v>
      </c>
      <c r="F46" s="289">
        <f>SUM('Mau A1'!O640:O649)</f>
        <v>0</v>
      </c>
      <c r="G46" s="289">
        <f>SUM('Mau A1'!P640:P649)</f>
        <v>67.599999999999994</v>
      </c>
      <c r="H46" s="289">
        <v>0</v>
      </c>
      <c r="I46" s="289">
        <v>0</v>
      </c>
      <c r="J46" s="289">
        <v>0</v>
      </c>
      <c r="K46" s="289">
        <v>0</v>
      </c>
      <c r="L46" s="289">
        <v>0</v>
      </c>
      <c r="M46" s="289">
        <v>0</v>
      </c>
      <c r="N46" s="289">
        <v>0</v>
      </c>
      <c r="O46" s="289">
        <v>0</v>
      </c>
      <c r="P46" s="280">
        <f>'Mau A1'!AC640</f>
        <v>67.599999999999994</v>
      </c>
      <c r="Q46" s="289">
        <f>SUM('Mau A1'!Z631:Z640)</f>
        <v>0</v>
      </c>
      <c r="R46" s="21">
        <f t="shared" ref="R46" si="9">P46</f>
        <v>67.599999999999994</v>
      </c>
      <c r="S46" s="304">
        <f t="shared" si="8"/>
        <v>67.599999999999994</v>
      </c>
      <c r="T46" s="304">
        <f>SUM('Mau A1'!AC595:AC604)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4" t="str">
        <f>'Mau A1'!B650</f>
        <v>TG 2</v>
      </c>
      <c r="C47" s="28"/>
      <c r="D47" s="29">
        <f>SUM('Mau A1'!M650:M659)</f>
        <v>108</v>
      </c>
      <c r="E47" s="289">
        <f>SUM('Mau A1'!N650:N659)</f>
        <v>0</v>
      </c>
      <c r="F47" s="289">
        <f>SUM('Mau A1'!O650:O659)</f>
        <v>0</v>
      </c>
      <c r="G47" s="289">
        <f>SUM('Mau A1'!P650:P659)</f>
        <v>108</v>
      </c>
      <c r="H47" s="289">
        <v>0</v>
      </c>
      <c r="I47" s="289">
        <v>0</v>
      </c>
      <c r="J47" s="289">
        <v>0</v>
      </c>
      <c r="K47" s="289">
        <v>0</v>
      </c>
      <c r="L47" s="289">
        <v>0</v>
      </c>
      <c r="M47" s="289">
        <v>0</v>
      </c>
      <c r="N47" s="289">
        <v>0</v>
      </c>
      <c r="O47" s="289">
        <v>0</v>
      </c>
      <c r="P47" s="280">
        <f>'Mau A1'!AC650</f>
        <v>108</v>
      </c>
      <c r="Q47" s="289">
        <f>SUM('Mau A1'!Z650:Z659)</f>
        <v>0</v>
      </c>
      <c r="R47" s="21">
        <f t="shared" si="7"/>
        <v>108</v>
      </c>
      <c r="S47" s="304">
        <f t="shared" si="8"/>
        <v>108</v>
      </c>
      <c r="T47" s="304">
        <f>SUM('Mau A1'!AC604:AC613)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A1'!B660="","",'Mau A1'!B660)</f>
        <v>TG 3</v>
      </c>
      <c r="C48" s="28" t="str">
        <f>IF('Mau A1'!C660="","",'Mau A1'!C660)</f>
        <v/>
      </c>
      <c r="D48" s="29">
        <f>SUM('Mau A1'!M660:M669)</f>
        <v>639</v>
      </c>
      <c r="E48" s="289">
        <f>SUM('Mau A1'!N660:N669)</f>
        <v>0</v>
      </c>
      <c r="F48" s="289">
        <f>SUM('Mau A1'!O660:O669)</f>
        <v>0</v>
      </c>
      <c r="G48" s="289">
        <f>SUM('Mau A1'!P660:P669)</f>
        <v>639</v>
      </c>
      <c r="H48" s="289">
        <v>0</v>
      </c>
      <c r="I48" s="289">
        <v>0</v>
      </c>
      <c r="J48" s="289">
        <v>0</v>
      </c>
      <c r="K48" s="289">
        <v>0</v>
      </c>
      <c r="L48" s="289">
        <v>0</v>
      </c>
      <c r="M48" s="289">
        <v>0</v>
      </c>
      <c r="N48" s="289">
        <v>0</v>
      </c>
      <c r="O48" s="289">
        <v>0</v>
      </c>
      <c r="P48" s="280">
        <f>'Mau A1'!AC660</f>
        <v>639</v>
      </c>
      <c r="Q48" s="289">
        <f>SUM('Mau A1'!Z660:Z669)</f>
        <v>0</v>
      </c>
      <c r="R48" s="21">
        <f t="shared" si="7"/>
        <v>639</v>
      </c>
      <c r="S48" s="304">
        <f t="shared" si="8"/>
        <v>639</v>
      </c>
      <c r="T48" s="304">
        <f>SUM('Mau A1'!AC596:AC605)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32" t="s">
        <v>70</v>
      </c>
      <c r="B49" s="326"/>
      <c r="C49" s="326"/>
      <c r="D49" s="47">
        <f t="shared" ref="D49:T49" si="10">SUM(D11:D48)</f>
        <v>24334.699999999997</v>
      </c>
      <c r="E49" s="47">
        <f t="shared" si="10"/>
        <v>2336.3000000000002</v>
      </c>
      <c r="F49" s="47">
        <f t="shared" si="10"/>
        <v>0</v>
      </c>
      <c r="G49" s="47">
        <f t="shared" si="10"/>
        <v>26977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12894.3</v>
      </c>
      <c r="N49" s="47">
        <f t="shared" si="10"/>
        <v>-2981.1</v>
      </c>
      <c r="O49" s="47">
        <f t="shared" si="10"/>
        <v>-585</v>
      </c>
      <c r="P49" s="286">
        <f t="shared" si="10"/>
        <v>11443.700000000003</v>
      </c>
      <c r="Q49" s="48">
        <f t="shared" si="10"/>
        <v>0</v>
      </c>
      <c r="R49" s="47">
        <f t="shared" si="10"/>
        <v>6322.1</v>
      </c>
      <c r="S49" s="305">
        <f t="shared" si="10"/>
        <v>6931.9000000000005</v>
      </c>
      <c r="T49" s="305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8"/>
      <c r="I50" s="288"/>
      <c r="J50" s="119"/>
      <c r="K50" s="119"/>
      <c r="L50" s="288"/>
      <c r="M50" s="119"/>
      <c r="N50" s="119"/>
      <c r="O50" s="119"/>
      <c r="P50" s="295"/>
      <c r="Q50" s="119"/>
      <c r="R50" s="265"/>
      <c r="S50" s="297"/>
      <c r="T50" s="297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5"/>
      <c r="Q51" s="119"/>
      <c r="R51" s="265"/>
      <c r="S51" s="297"/>
      <c r="T51" s="297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8"/>
      <c r="N52" s="288"/>
      <c r="O52" s="288"/>
      <c r="P52" s="291"/>
      <c r="Q52" s="288"/>
      <c r="R52" s="265"/>
      <c r="S52" s="297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31" t="s">
        <v>73</v>
      </c>
      <c r="B53" s="316"/>
      <c r="C53" s="55" t="s">
        <v>74</v>
      </c>
      <c r="D53" s="1"/>
      <c r="E53" s="288"/>
      <c r="F53" s="265"/>
      <c r="G53" s="267" t="s">
        <v>75</v>
      </c>
      <c r="H53" s="288"/>
      <c r="I53" s="267" t="s">
        <v>76</v>
      </c>
      <c r="J53" s="288"/>
      <c r="K53" s="288"/>
      <c r="L53" s="267" t="s">
        <v>77</v>
      </c>
      <c r="M53" s="288"/>
      <c r="N53" s="265"/>
      <c r="O53" s="267" t="s">
        <v>78</v>
      </c>
      <c r="P53" s="291"/>
      <c r="Q53" s="288"/>
      <c r="R53" s="265"/>
      <c r="S53" s="306" t="s">
        <v>79</v>
      </c>
      <c r="T53" s="297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8"/>
      <c r="F54" s="288"/>
      <c r="G54" s="288"/>
      <c r="H54" s="288"/>
      <c r="I54" s="288"/>
      <c r="J54" s="288"/>
      <c r="K54" s="288"/>
      <c r="L54" s="288"/>
      <c r="M54" s="288"/>
      <c r="N54" s="288"/>
      <c r="O54" s="288"/>
      <c r="P54" s="291"/>
      <c r="Q54" s="288"/>
      <c r="R54" s="265"/>
      <c r="S54" s="297"/>
      <c r="T54" s="297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8"/>
      <c r="F55" s="288"/>
      <c r="G55" s="288"/>
      <c r="H55" s="288"/>
      <c r="I55" s="288"/>
      <c r="J55" s="288"/>
      <c r="K55" s="56"/>
      <c r="L55" s="56"/>
      <c r="M55" s="288"/>
      <c r="N55" s="288"/>
      <c r="O55" s="288"/>
      <c r="P55" s="291"/>
      <c r="Q55" s="288"/>
      <c r="R55" s="265"/>
      <c r="S55" s="297"/>
      <c r="T55" s="297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8"/>
      <c r="F56" s="288"/>
      <c r="G56" s="288"/>
      <c r="H56" s="288"/>
      <c r="I56" s="288"/>
      <c r="J56" s="288"/>
      <c r="K56" s="266"/>
      <c r="L56" s="266"/>
      <c r="M56" s="288"/>
      <c r="N56" s="288"/>
      <c r="O56" s="57"/>
      <c r="P56" s="287"/>
      <c r="Q56" s="57"/>
      <c r="R56" s="265"/>
      <c r="S56" s="297"/>
      <c r="T56" s="297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91"/>
      <c r="Q57" s="288"/>
      <c r="R57" s="265"/>
      <c r="S57" s="297"/>
      <c r="T57" s="297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91"/>
      <c r="Q58" s="288"/>
      <c r="R58" s="265"/>
      <c r="S58" s="297"/>
      <c r="T58" s="297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8"/>
      <c r="P59" s="291"/>
      <c r="Q59" s="288"/>
      <c r="R59" s="265"/>
      <c r="S59" s="297"/>
      <c r="T59" s="297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91"/>
      <c r="Q60" s="288"/>
      <c r="R60" s="265"/>
      <c r="S60" s="297"/>
      <c r="T60" s="297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8"/>
      <c r="F61" s="288"/>
      <c r="G61" s="288"/>
      <c r="H61" s="288"/>
      <c r="I61" s="288"/>
      <c r="J61" s="288"/>
      <c r="K61" s="288"/>
      <c r="L61" s="288"/>
      <c r="M61" s="288"/>
      <c r="N61" s="288"/>
      <c r="O61" s="288"/>
      <c r="P61" s="291"/>
      <c r="Q61" s="288"/>
      <c r="R61" s="265"/>
      <c r="S61" s="297"/>
      <c r="T61" s="297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8"/>
      <c r="F62" s="288"/>
      <c r="G62" s="288"/>
      <c r="H62" s="288"/>
      <c r="I62" s="288"/>
      <c r="J62" s="288"/>
      <c r="K62" s="288"/>
      <c r="L62" s="288"/>
      <c r="M62" s="288"/>
      <c r="N62" s="288"/>
      <c r="O62" s="288"/>
      <c r="P62" s="291"/>
      <c r="Q62" s="288"/>
      <c r="R62" s="265"/>
      <c r="S62" s="297"/>
      <c r="T62" s="297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8"/>
      <c r="F63" s="288"/>
      <c r="G63" s="288"/>
      <c r="H63" s="288"/>
      <c r="I63" s="288"/>
      <c r="J63" s="288"/>
      <c r="K63" s="288"/>
      <c r="L63" s="288"/>
      <c r="M63" s="288"/>
      <c r="N63" s="288"/>
      <c r="O63" s="288"/>
      <c r="P63" s="291"/>
      <c r="Q63" s="288"/>
      <c r="R63" s="265"/>
      <c r="S63" s="297"/>
      <c r="T63" s="297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8"/>
      <c r="P64" s="291"/>
      <c r="Q64" s="288"/>
      <c r="R64" s="265"/>
      <c r="S64" s="297"/>
      <c r="T64" s="297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8"/>
      <c r="F65" s="288"/>
      <c r="G65" s="288"/>
      <c r="H65" s="288"/>
      <c r="I65" s="288"/>
      <c r="J65" s="288"/>
      <c r="K65" s="288"/>
      <c r="L65" s="288"/>
      <c r="M65" s="288"/>
      <c r="N65" s="288"/>
      <c r="O65" s="288"/>
      <c r="P65" s="291"/>
      <c r="Q65" s="288"/>
      <c r="R65" s="265"/>
      <c r="S65" s="297"/>
      <c r="T65" s="297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8"/>
      <c r="F66" s="288"/>
      <c r="G66" s="288"/>
      <c r="H66" s="288"/>
      <c r="I66" s="288"/>
      <c r="J66" s="288"/>
      <c r="K66" s="288"/>
      <c r="L66" s="288"/>
      <c r="M66" s="288"/>
      <c r="N66" s="288"/>
      <c r="O66" s="288"/>
      <c r="P66" s="291"/>
      <c r="Q66" s="288"/>
      <c r="R66" s="265"/>
      <c r="S66" s="297"/>
      <c r="T66" s="297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8"/>
      <c r="F67" s="288"/>
      <c r="G67" s="288"/>
      <c r="H67" s="288"/>
      <c r="I67" s="288"/>
      <c r="J67" s="288"/>
      <c r="K67" s="288"/>
      <c r="L67" s="288"/>
      <c r="M67" s="288"/>
      <c r="N67" s="288"/>
      <c r="O67" s="288"/>
      <c r="P67" s="291"/>
      <c r="Q67" s="288"/>
      <c r="R67" s="265"/>
      <c r="S67" s="297"/>
      <c r="T67" s="297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91"/>
      <c r="Q68" s="288"/>
      <c r="R68" s="265"/>
      <c r="S68" s="297"/>
      <c r="T68" s="297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8"/>
      <c r="F69" s="288"/>
      <c r="G69" s="288"/>
      <c r="H69" s="288"/>
      <c r="I69" s="288"/>
      <c r="J69" s="288"/>
      <c r="K69" s="288"/>
      <c r="L69" s="288"/>
      <c r="M69" s="288"/>
      <c r="N69" s="288"/>
      <c r="O69" s="288"/>
      <c r="P69" s="291"/>
      <c r="Q69" s="288"/>
      <c r="R69" s="265"/>
      <c r="S69" s="297"/>
      <c r="T69" s="297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8"/>
      <c r="F70" s="288"/>
      <c r="G70" s="288"/>
      <c r="H70" s="288"/>
      <c r="I70" s="288"/>
      <c r="J70" s="288"/>
      <c r="K70" s="288"/>
      <c r="L70" s="288"/>
      <c r="M70" s="288"/>
      <c r="N70" s="288"/>
      <c r="O70" s="288"/>
      <c r="P70" s="291"/>
      <c r="Q70" s="288"/>
      <c r="R70" s="265"/>
      <c r="S70" s="297"/>
      <c r="T70" s="297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8"/>
      <c r="F71" s="288"/>
      <c r="G71" s="288"/>
      <c r="H71" s="288"/>
      <c r="I71" s="288"/>
      <c r="J71" s="288"/>
      <c r="K71" s="288"/>
      <c r="L71" s="288"/>
      <c r="M71" s="288"/>
      <c r="N71" s="288"/>
      <c r="O71" s="288"/>
      <c r="P71" s="291"/>
      <c r="Q71" s="288"/>
      <c r="R71" s="265"/>
      <c r="S71" s="297"/>
      <c r="T71" s="297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8"/>
      <c r="F72" s="288"/>
      <c r="G72" s="288"/>
      <c r="H72" s="288"/>
      <c r="I72" s="288"/>
      <c r="J72" s="288"/>
      <c r="K72" s="288"/>
      <c r="L72" s="288"/>
      <c r="M72" s="288"/>
      <c r="N72" s="288"/>
      <c r="O72" s="288"/>
      <c r="P72" s="291"/>
      <c r="Q72" s="288"/>
      <c r="R72" s="265"/>
      <c r="S72" s="297"/>
      <c r="T72" s="297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8"/>
      <c r="F73" s="288"/>
      <c r="G73" s="288"/>
      <c r="H73" s="288"/>
      <c r="I73" s="288"/>
      <c r="J73" s="288"/>
      <c r="K73" s="288"/>
      <c r="L73" s="288"/>
      <c r="M73" s="288"/>
      <c r="N73" s="288"/>
      <c r="O73" s="288"/>
      <c r="P73" s="291"/>
      <c r="Q73" s="288"/>
      <c r="R73" s="265"/>
      <c r="S73" s="297"/>
      <c r="T73" s="297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8"/>
      <c r="F74" s="288"/>
      <c r="G74" s="288"/>
      <c r="H74" s="288"/>
      <c r="I74" s="288"/>
      <c r="J74" s="288"/>
      <c r="K74" s="288"/>
      <c r="L74" s="288"/>
      <c r="M74" s="288"/>
      <c r="N74" s="288"/>
      <c r="O74" s="288"/>
      <c r="P74" s="291"/>
      <c r="Q74" s="288"/>
      <c r="R74" s="265"/>
      <c r="S74" s="297"/>
      <c r="T74" s="297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8"/>
      <c r="F75" s="288"/>
      <c r="G75" s="288"/>
      <c r="H75" s="288"/>
      <c r="I75" s="288"/>
      <c r="J75" s="288"/>
      <c r="K75" s="288"/>
      <c r="L75" s="288"/>
      <c r="M75" s="288"/>
      <c r="N75" s="288"/>
      <c r="O75" s="288"/>
      <c r="P75" s="291"/>
      <c r="Q75" s="288"/>
      <c r="R75" s="265"/>
      <c r="S75" s="297"/>
      <c r="T75" s="297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8"/>
      <c r="F76" s="288"/>
      <c r="G76" s="288"/>
      <c r="H76" s="288"/>
      <c r="I76" s="288"/>
      <c r="J76" s="288"/>
      <c r="K76" s="288"/>
      <c r="L76" s="288"/>
      <c r="M76" s="288"/>
      <c r="N76" s="288"/>
      <c r="O76" s="288"/>
      <c r="P76" s="291"/>
      <c r="Q76" s="288"/>
      <c r="R76" s="265"/>
      <c r="S76" s="297"/>
      <c r="T76" s="297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8"/>
      <c r="F77" s="288"/>
      <c r="G77" s="288"/>
      <c r="H77" s="288"/>
      <c r="I77" s="288"/>
      <c r="J77" s="288"/>
      <c r="K77" s="288"/>
      <c r="L77" s="288"/>
      <c r="M77" s="288"/>
      <c r="N77" s="288"/>
      <c r="O77" s="288"/>
      <c r="P77" s="291"/>
      <c r="Q77" s="288"/>
      <c r="R77" s="265"/>
      <c r="S77" s="297"/>
      <c r="T77" s="297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8"/>
      <c r="F78" s="288"/>
      <c r="G78" s="288"/>
      <c r="H78" s="288"/>
      <c r="I78" s="288"/>
      <c r="J78" s="288"/>
      <c r="K78" s="288"/>
      <c r="L78" s="288"/>
      <c r="M78" s="288"/>
      <c r="N78" s="288"/>
      <c r="O78" s="288"/>
      <c r="P78" s="291"/>
      <c r="Q78" s="288"/>
      <c r="R78" s="265"/>
      <c r="S78" s="297"/>
      <c r="T78" s="297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8"/>
      <c r="F79" s="288"/>
      <c r="G79" s="288"/>
      <c r="H79" s="288"/>
      <c r="I79" s="288"/>
      <c r="J79" s="288"/>
      <c r="K79" s="288"/>
      <c r="L79" s="288"/>
      <c r="M79" s="288"/>
      <c r="N79" s="288"/>
      <c r="O79" s="288"/>
      <c r="P79" s="291"/>
      <c r="Q79" s="288"/>
      <c r="R79" s="265"/>
      <c r="S79" s="297"/>
      <c r="T79" s="297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8"/>
      <c r="F80" s="288"/>
      <c r="G80" s="288"/>
      <c r="H80" s="288"/>
      <c r="I80" s="288"/>
      <c r="J80" s="288"/>
      <c r="K80" s="288"/>
      <c r="L80" s="288"/>
      <c r="M80" s="288"/>
      <c r="N80" s="288"/>
      <c r="O80" s="288"/>
      <c r="P80" s="291"/>
      <c r="Q80" s="288"/>
      <c r="R80" s="265"/>
      <c r="S80" s="297"/>
      <c r="T80" s="297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8"/>
      <c r="F81" s="288"/>
      <c r="G81" s="288"/>
      <c r="H81" s="288"/>
      <c r="I81" s="288"/>
      <c r="J81" s="288"/>
      <c r="K81" s="288"/>
      <c r="L81" s="288"/>
      <c r="M81" s="288"/>
      <c r="N81" s="288"/>
      <c r="O81" s="288"/>
      <c r="P81" s="291"/>
      <c r="Q81" s="288"/>
      <c r="R81" s="265"/>
      <c r="S81" s="297"/>
      <c r="T81" s="297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8"/>
      <c r="F82" s="288"/>
      <c r="G82" s="288"/>
      <c r="H82" s="288"/>
      <c r="I82" s="288"/>
      <c r="J82" s="288"/>
      <c r="K82" s="288"/>
      <c r="L82" s="288"/>
      <c r="M82" s="288"/>
      <c r="N82" s="288"/>
      <c r="O82" s="288"/>
      <c r="P82" s="291"/>
      <c r="Q82" s="288"/>
      <c r="R82" s="265"/>
      <c r="S82" s="297"/>
      <c r="T82" s="297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8"/>
      <c r="F83" s="288"/>
      <c r="G83" s="288"/>
      <c r="H83" s="288"/>
      <c r="I83" s="288"/>
      <c r="J83" s="288"/>
      <c r="K83" s="288"/>
      <c r="L83" s="288"/>
      <c r="M83" s="288"/>
      <c r="N83" s="288"/>
      <c r="O83" s="288"/>
      <c r="P83" s="291"/>
      <c r="Q83" s="288"/>
      <c r="R83" s="265"/>
      <c r="S83" s="297"/>
      <c r="T83" s="297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8"/>
      <c r="F84" s="288"/>
      <c r="G84" s="288"/>
      <c r="H84" s="288"/>
      <c r="I84" s="288"/>
      <c r="J84" s="288"/>
      <c r="K84" s="288"/>
      <c r="L84" s="288"/>
      <c r="M84" s="288"/>
      <c r="N84" s="288"/>
      <c r="O84" s="288"/>
      <c r="P84" s="291"/>
      <c r="Q84" s="288"/>
      <c r="R84" s="265"/>
      <c r="S84" s="297"/>
      <c r="T84" s="297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8"/>
      <c r="F85" s="288"/>
      <c r="G85" s="288"/>
      <c r="H85" s="288"/>
      <c r="I85" s="288"/>
      <c r="J85" s="288"/>
      <c r="K85" s="288"/>
      <c r="L85" s="288"/>
      <c r="M85" s="288"/>
      <c r="N85" s="288"/>
      <c r="O85" s="288"/>
      <c r="P85" s="291"/>
      <c r="Q85" s="288"/>
      <c r="R85" s="265"/>
      <c r="S85" s="297"/>
      <c r="T85" s="297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8"/>
      <c r="F86" s="288"/>
      <c r="G86" s="288"/>
      <c r="H86" s="288"/>
      <c r="I86" s="288"/>
      <c r="J86" s="288"/>
      <c r="K86" s="288"/>
      <c r="L86" s="288"/>
      <c r="M86" s="288"/>
      <c r="N86" s="288"/>
      <c r="O86" s="288"/>
      <c r="P86" s="291"/>
      <c r="Q86" s="288"/>
      <c r="R86" s="265"/>
      <c r="S86" s="297"/>
      <c r="T86" s="297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8"/>
      <c r="F87" s="288"/>
      <c r="G87" s="288"/>
      <c r="H87" s="288"/>
      <c r="I87" s="288"/>
      <c r="J87" s="288"/>
      <c r="K87" s="288"/>
      <c r="L87" s="288"/>
      <c r="M87" s="288"/>
      <c r="N87" s="288"/>
      <c r="O87" s="288"/>
      <c r="P87" s="291"/>
      <c r="Q87" s="288"/>
      <c r="R87" s="265"/>
      <c r="S87" s="297"/>
      <c r="T87" s="297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8"/>
      <c r="F88" s="288"/>
      <c r="G88" s="288"/>
      <c r="H88" s="288"/>
      <c r="I88" s="288"/>
      <c r="J88" s="288"/>
      <c r="K88" s="288"/>
      <c r="L88" s="288"/>
      <c r="M88" s="288"/>
      <c r="N88" s="288"/>
      <c r="O88" s="288"/>
      <c r="P88" s="291"/>
      <c r="Q88" s="288"/>
      <c r="R88" s="265"/>
      <c r="S88" s="297"/>
      <c r="T88" s="297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8"/>
      <c r="F89" s="288"/>
      <c r="G89" s="288"/>
      <c r="H89" s="288"/>
      <c r="I89" s="288"/>
      <c r="J89" s="288"/>
      <c r="K89" s="288"/>
      <c r="L89" s="288"/>
      <c r="M89" s="288"/>
      <c r="N89" s="288"/>
      <c r="O89" s="288"/>
      <c r="P89" s="291"/>
      <c r="Q89" s="288"/>
      <c r="R89" s="265"/>
      <c r="S89" s="297"/>
      <c r="T89" s="297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8"/>
      <c r="F90" s="288"/>
      <c r="G90" s="288"/>
      <c r="H90" s="288"/>
      <c r="I90" s="288"/>
      <c r="J90" s="288"/>
      <c r="K90" s="288"/>
      <c r="L90" s="288"/>
      <c r="M90" s="288"/>
      <c r="N90" s="288"/>
      <c r="O90" s="288"/>
      <c r="P90" s="291"/>
      <c r="Q90" s="288"/>
      <c r="R90" s="265"/>
      <c r="S90" s="297"/>
      <c r="T90" s="297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8"/>
      <c r="F91" s="288"/>
      <c r="G91" s="288"/>
      <c r="H91" s="288"/>
      <c r="I91" s="288"/>
      <c r="J91" s="288"/>
      <c r="K91" s="288"/>
      <c r="L91" s="288"/>
      <c r="M91" s="288"/>
      <c r="N91" s="288"/>
      <c r="O91" s="288"/>
      <c r="P91" s="291"/>
      <c r="Q91" s="288"/>
      <c r="R91" s="265"/>
      <c r="S91" s="297"/>
      <c r="T91" s="297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8"/>
      <c r="F92" s="288"/>
      <c r="G92" s="288"/>
      <c r="H92" s="288"/>
      <c r="I92" s="288"/>
      <c r="J92" s="288"/>
      <c r="K92" s="288"/>
      <c r="L92" s="288"/>
      <c r="M92" s="288"/>
      <c r="N92" s="288"/>
      <c r="O92" s="288"/>
      <c r="P92" s="291"/>
      <c r="Q92" s="288"/>
      <c r="R92" s="265"/>
      <c r="S92" s="297"/>
      <c r="T92" s="297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8"/>
      <c r="F93" s="288"/>
      <c r="G93" s="288"/>
      <c r="H93" s="288"/>
      <c r="I93" s="288"/>
      <c r="J93" s="288"/>
      <c r="K93" s="288"/>
      <c r="L93" s="288"/>
      <c r="M93" s="288"/>
      <c r="N93" s="288"/>
      <c r="O93" s="288"/>
      <c r="P93" s="291"/>
      <c r="Q93" s="288"/>
      <c r="R93" s="265"/>
      <c r="S93" s="297"/>
      <c r="T93" s="297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8"/>
      <c r="F94" s="288"/>
      <c r="G94" s="288"/>
      <c r="H94" s="288"/>
      <c r="I94" s="288"/>
      <c r="J94" s="288"/>
      <c r="K94" s="288"/>
      <c r="L94" s="288"/>
      <c r="M94" s="288"/>
      <c r="N94" s="288"/>
      <c r="O94" s="288"/>
      <c r="P94" s="291"/>
      <c r="Q94" s="288"/>
      <c r="R94" s="265"/>
      <c r="S94" s="297"/>
      <c r="T94" s="297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8"/>
      <c r="F95" s="288"/>
      <c r="G95" s="288"/>
      <c r="H95" s="288"/>
      <c r="I95" s="288"/>
      <c r="J95" s="288"/>
      <c r="K95" s="288"/>
      <c r="L95" s="288"/>
      <c r="M95" s="288"/>
      <c r="N95" s="288"/>
      <c r="O95" s="288"/>
      <c r="P95" s="291"/>
      <c r="Q95" s="288"/>
      <c r="R95" s="265"/>
      <c r="S95" s="297"/>
      <c r="T95" s="297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8"/>
      <c r="F96" s="288"/>
      <c r="G96" s="288"/>
      <c r="H96" s="288"/>
      <c r="I96" s="288"/>
      <c r="J96" s="288"/>
      <c r="K96" s="288"/>
      <c r="L96" s="288"/>
      <c r="M96" s="288"/>
      <c r="N96" s="288"/>
      <c r="O96" s="288"/>
      <c r="P96" s="291"/>
      <c r="Q96" s="288"/>
      <c r="R96" s="265"/>
      <c r="S96" s="297"/>
      <c r="T96" s="297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8"/>
      <c r="F97" s="288"/>
      <c r="G97" s="288"/>
      <c r="H97" s="288"/>
      <c r="I97" s="288"/>
      <c r="J97" s="288"/>
      <c r="K97" s="288"/>
      <c r="L97" s="288"/>
      <c r="M97" s="288"/>
      <c r="N97" s="288"/>
      <c r="O97" s="288"/>
      <c r="P97" s="291"/>
      <c r="Q97" s="288"/>
      <c r="R97" s="265"/>
      <c r="S97" s="297"/>
      <c r="T97" s="297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8"/>
      <c r="F98" s="288"/>
      <c r="G98" s="288"/>
      <c r="H98" s="288"/>
      <c r="I98" s="288"/>
      <c r="J98" s="288"/>
      <c r="K98" s="288"/>
      <c r="L98" s="288"/>
      <c r="M98" s="288"/>
      <c r="N98" s="288"/>
      <c r="O98" s="288"/>
      <c r="P98" s="291"/>
      <c r="Q98" s="288"/>
      <c r="R98" s="265"/>
      <c r="S98" s="297"/>
      <c r="T98" s="297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8"/>
      <c r="F99" s="288"/>
      <c r="G99" s="288"/>
      <c r="H99" s="288"/>
      <c r="I99" s="288"/>
      <c r="J99" s="288"/>
      <c r="K99" s="288"/>
      <c r="L99" s="288"/>
      <c r="M99" s="288"/>
      <c r="N99" s="288"/>
      <c r="O99" s="288"/>
      <c r="P99" s="291"/>
      <c r="Q99" s="288"/>
      <c r="R99" s="265"/>
      <c r="S99" s="297"/>
      <c r="T99" s="297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8"/>
      <c r="F100" s="288"/>
      <c r="G100" s="288"/>
      <c r="H100" s="288"/>
      <c r="I100" s="288"/>
      <c r="J100" s="288"/>
      <c r="K100" s="288"/>
      <c r="L100" s="288"/>
      <c r="M100" s="288"/>
      <c r="N100" s="288"/>
      <c r="O100" s="288"/>
      <c r="P100" s="291"/>
      <c r="Q100" s="288"/>
      <c r="R100" s="265"/>
      <c r="S100" s="297"/>
      <c r="T100" s="297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8"/>
      <c r="F101" s="288"/>
      <c r="G101" s="288"/>
      <c r="H101" s="288"/>
      <c r="I101" s="288"/>
      <c r="J101" s="288"/>
      <c r="K101" s="288"/>
      <c r="L101" s="288"/>
      <c r="M101" s="288"/>
      <c r="N101" s="288"/>
      <c r="O101" s="288"/>
      <c r="P101" s="291"/>
      <c r="Q101" s="288"/>
      <c r="R101" s="265"/>
      <c r="S101" s="297"/>
      <c r="T101" s="297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8"/>
      <c r="F102" s="288"/>
      <c r="G102" s="288"/>
      <c r="H102" s="288"/>
      <c r="I102" s="288"/>
      <c r="J102" s="288"/>
      <c r="K102" s="288"/>
      <c r="L102" s="288"/>
      <c r="M102" s="288"/>
      <c r="N102" s="288"/>
      <c r="O102" s="288"/>
      <c r="P102" s="291"/>
      <c r="Q102" s="288"/>
      <c r="R102" s="265"/>
      <c r="S102" s="297"/>
      <c r="T102" s="297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8"/>
      <c r="F103" s="288"/>
      <c r="G103" s="288"/>
      <c r="H103" s="288"/>
      <c r="I103" s="288"/>
      <c r="J103" s="288"/>
      <c r="K103" s="288"/>
      <c r="L103" s="288"/>
      <c r="M103" s="288"/>
      <c r="N103" s="288"/>
      <c r="O103" s="288"/>
      <c r="P103" s="291"/>
      <c r="Q103" s="288"/>
      <c r="R103" s="265"/>
      <c r="S103" s="297"/>
      <c r="T103" s="297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8"/>
      <c r="F104" s="288"/>
      <c r="G104" s="288"/>
      <c r="H104" s="288"/>
      <c r="I104" s="288"/>
      <c r="J104" s="288"/>
      <c r="K104" s="288"/>
      <c r="L104" s="288"/>
      <c r="M104" s="288"/>
      <c r="N104" s="288"/>
      <c r="O104" s="288"/>
      <c r="P104" s="291"/>
      <c r="Q104" s="288"/>
      <c r="R104" s="265"/>
      <c r="S104" s="297"/>
      <c r="T104" s="297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8"/>
      <c r="F105" s="288"/>
      <c r="G105" s="288"/>
      <c r="H105" s="288"/>
      <c r="I105" s="288"/>
      <c r="J105" s="288"/>
      <c r="K105" s="288"/>
      <c r="L105" s="288"/>
      <c r="M105" s="288"/>
      <c r="N105" s="288"/>
      <c r="O105" s="288"/>
      <c r="P105" s="291"/>
      <c r="Q105" s="288"/>
      <c r="R105" s="265"/>
      <c r="S105" s="297"/>
      <c r="T105" s="297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8"/>
      <c r="F106" s="288"/>
      <c r="G106" s="288"/>
      <c r="H106" s="288"/>
      <c r="I106" s="288"/>
      <c r="J106" s="288"/>
      <c r="K106" s="288"/>
      <c r="L106" s="288"/>
      <c r="M106" s="288"/>
      <c r="N106" s="288"/>
      <c r="O106" s="288"/>
      <c r="P106" s="291"/>
      <c r="Q106" s="288"/>
      <c r="R106" s="265"/>
      <c r="S106" s="297"/>
      <c r="T106" s="297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8"/>
      <c r="F107" s="288"/>
      <c r="G107" s="288"/>
      <c r="H107" s="288"/>
      <c r="I107" s="288"/>
      <c r="J107" s="288"/>
      <c r="K107" s="288"/>
      <c r="L107" s="288"/>
      <c r="M107" s="288"/>
      <c r="N107" s="288"/>
      <c r="O107" s="288"/>
      <c r="P107" s="291"/>
      <c r="Q107" s="288"/>
      <c r="R107" s="265"/>
      <c r="S107" s="297"/>
      <c r="T107" s="297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8"/>
      <c r="F108" s="288"/>
      <c r="G108" s="288"/>
      <c r="H108" s="288"/>
      <c r="I108" s="288"/>
      <c r="J108" s="288"/>
      <c r="K108" s="288"/>
      <c r="L108" s="288"/>
      <c r="M108" s="288"/>
      <c r="N108" s="288"/>
      <c r="O108" s="288"/>
      <c r="P108" s="291"/>
      <c r="Q108" s="288"/>
      <c r="R108" s="265"/>
      <c r="S108" s="297"/>
      <c r="T108" s="297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8"/>
      <c r="F109" s="288"/>
      <c r="G109" s="288"/>
      <c r="H109" s="288"/>
      <c r="I109" s="288"/>
      <c r="J109" s="288"/>
      <c r="K109" s="288"/>
      <c r="L109" s="288"/>
      <c r="M109" s="288"/>
      <c r="N109" s="288"/>
      <c r="O109" s="288"/>
      <c r="P109" s="291"/>
      <c r="Q109" s="288"/>
      <c r="R109" s="265"/>
      <c r="S109" s="297"/>
      <c r="T109" s="297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8"/>
      <c r="F110" s="288"/>
      <c r="G110" s="288"/>
      <c r="H110" s="288"/>
      <c r="I110" s="288"/>
      <c r="J110" s="288"/>
      <c r="K110" s="288"/>
      <c r="L110" s="288"/>
      <c r="M110" s="288"/>
      <c r="N110" s="288"/>
      <c r="O110" s="288"/>
      <c r="P110" s="291"/>
      <c r="Q110" s="288"/>
      <c r="R110" s="265"/>
      <c r="S110" s="297"/>
      <c r="T110" s="297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8"/>
      <c r="F111" s="288"/>
      <c r="G111" s="288"/>
      <c r="H111" s="288"/>
      <c r="I111" s="288"/>
      <c r="J111" s="288"/>
      <c r="K111" s="288"/>
      <c r="L111" s="288"/>
      <c r="M111" s="288"/>
      <c r="N111" s="288"/>
      <c r="O111" s="288"/>
      <c r="P111" s="291"/>
      <c r="Q111" s="288"/>
      <c r="R111" s="265"/>
      <c r="S111" s="297"/>
      <c r="T111" s="297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  <c r="O112" s="288"/>
      <c r="P112" s="291"/>
      <c r="Q112" s="288"/>
      <c r="R112" s="265"/>
      <c r="S112" s="297"/>
      <c r="T112" s="297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91"/>
      <c r="Q113" s="288"/>
      <c r="R113" s="265"/>
      <c r="S113" s="297"/>
      <c r="T113" s="297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8"/>
      <c r="F114" s="288"/>
      <c r="G114" s="288"/>
      <c r="H114" s="288"/>
      <c r="I114" s="288"/>
      <c r="J114" s="288"/>
      <c r="K114" s="288"/>
      <c r="L114" s="288"/>
      <c r="M114" s="288"/>
      <c r="N114" s="288"/>
      <c r="O114" s="288"/>
      <c r="P114" s="291"/>
      <c r="Q114" s="288"/>
      <c r="R114" s="265"/>
      <c r="S114" s="297"/>
      <c r="T114" s="297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8"/>
      <c r="F115" s="288"/>
      <c r="G115" s="288"/>
      <c r="H115" s="288"/>
      <c r="I115" s="288"/>
      <c r="J115" s="288"/>
      <c r="K115" s="288"/>
      <c r="L115" s="288"/>
      <c r="M115" s="288"/>
      <c r="N115" s="288"/>
      <c r="O115" s="288"/>
      <c r="P115" s="291"/>
      <c r="Q115" s="288"/>
      <c r="R115" s="265"/>
      <c r="S115" s="297"/>
      <c r="T115" s="297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8"/>
      <c r="F116" s="288"/>
      <c r="G116" s="288"/>
      <c r="H116" s="288"/>
      <c r="I116" s="288"/>
      <c r="J116" s="288"/>
      <c r="K116" s="288"/>
      <c r="L116" s="288"/>
      <c r="M116" s="288"/>
      <c r="N116" s="288"/>
      <c r="O116" s="288"/>
      <c r="P116" s="291"/>
      <c r="Q116" s="288"/>
      <c r="R116" s="265"/>
      <c r="S116" s="297"/>
      <c r="T116" s="297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8"/>
      <c r="F117" s="288"/>
      <c r="G117" s="288"/>
      <c r="H117" s="288"/>
      <c r="I117" s="288"/>
      <c r="J117" s="288"/>
      <c r="K117" s="288"/>
      <c r="L117" s="288"/>
      <c r="M117" s="288"/>
      <c r="N117" s="288"/>
      <c r="O117" s="288"/>
      <c r="P117" s="291"/>
      <c r="Q117" s="288"/>
      <c r="R117" s="265"/>
      <c r="S117" s="297"/>
      <c r="T117" s="297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8"/>
      <c r="F118" s="288"/>
      <c r="G118" s="288"/>
      <c r="H118" s="288"/>
      <c r="I118" s="288"/>
      <c r="J118" s="288"/>
      <c r="K118" s="288"/>
      <c r="L118" s="288"/>
      <c r="M118" s="288"/>
      <c r="N118" s="288"/>
      <c r="O118" s="288"/>
      <c r="P118" s="291"/>
      <c r="Q118" s="288"/>
      <c r="R118" s="265"/>
      <c r="S118" s="297"/>
      <c r="T118" s="297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8"/>
      <c r="F119" s="288"/>
      <c r="G119" s="288"/>
      <c r="H119" s="288"/>
      <c r="I119" s="288"/>
      <c r="J119" s="288"/>
      <c r="K119" s="288"/>
      <c r="L119" s="288"/>
      <c r="M119" s="288"/>
      <c r="N119" s="288"/>
      <c r="O119" s="288"/>
      <c r="P119" s="291"/>
      <c r="Q119" s="288"/>
      <c r="R119" s="265"/>
      <c r="S119" s="297"/>
      <c r="T119" s="297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8"/>
      <c r="F120" s="288"/>
      <c r="G120" s="288"/>
      <c r="H120" s="288"/>
      <c r="I120" s="288"/>
      <c r="J120" s="288"/>
      <c r="K120" s="288"/>
      <c r="L120" s="288"/>
      <c r="M120" s="288"/>
      <c r="N120" s="288"/>
      <c r="O120" s="288"/>
      <c r="P120" s="291"/>
      <c r="Q120" s="288"/>
      <c r="R120" s="265"/>
      <c r="S120" s="297"/>
      <c r="T120" s="297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8"/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91"/>
      <c r="Q121" s="288"/>
      <c r="R121" s="265"/>
      <c r="S121" s="297"/>
      <c r="T121" s="297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8"/>
      <c r="F122" s="288"/>
      <c r="G122" s="288"/>
      <c r="H122" s="288"/>
      <c r="I122" s="288"/>
      <c r="J122" s="288"/>
      <c r="K122" s="288"/>
      <c r="L122" s="288"/>
      <c r="M122" s="288"/>
      <c r="N122" s="288"/>
      <c r="O122" s="288"/>
      <c r="P122" s="291"/>
      <c r="Q122" s="288"/>
      <c r="R122" s="265"/>
      <c r="S122" s="297"/>
      <c r="T122" s="297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8"/>
      <c r="F123" s="288"/>
      <c r="G123" s="288"/>
      <c r="H123" s="288"/>
      <c r="I123" s="288"/>
      <c r="J123" s="288"/>
      <c r="K123" s="288"/>
      <c r="L123" s="288"/>
      <c r="M123" s="288"/>
      <c r="N123" s="288"/>
      <c r="O123" s="288"/>
      <c r="P123" s="291"/>
      <c r="Q123" s="288"/>
      <c r="R123" s="265"/>
      <c r="S123" s="297"/>
      <c r="T123" s="297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8"/>
      <c r="F124" s="288"/>
      <c r="G124" s="288"/>
      <c r="H124" s="288"/>
      <c r="I124" s="288"/>
      <c r="J124" s="288"/>
      <c r="K124" s="288"/>
      <c r="L124" s="288"/>
      <c r="M124" s="288"/>
      <c r="N124" s="288"/>
      <c r="O124" s="288"/>
      <c r="P124" s="291"/>
      <c r="Q124" s="288"/>
      <c r="R124" s="265"/>
      <c r="S124" s="297"/>
      <c r="T124" s="297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8"/>
      <c r="F125" s="288"/>
      <c r="G125" s="288"/>
      <c r="H125" s="288"/>
      <c r="I125" s="288"/>
      <c r="J125" s="288"/>
      <c r="K125" s="288"/>
      <c r="L125" s="288"/>
      <c r="M125" s="288"/>
      <c r="N125" s="288"/>
      <c r="O125" s="288"/>
      <c r="P125" s="291"/>
      <c r="Q125" s="288"/>
      <c r="R125" s="265"/>
      <c r="S125" s="297"/>
      <c r="T125" s="297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8"/>
      <c r="F126" s="288"/>
      <c r="G126" s="288"/>
      <c r="H126" s="288"/>
      <c r="I126" s="288"/>
      <c r="J126" s="288"/>
      <c r="K126" s="288"/>
      <c r="L126" s="288"/>
      <c r="M126" s="288"/>
      <c r="N126" s="288"/>
      <c r="O126" s="288"/>
      <c r="P126" s="291"/>
      <c r="Q126" s="288"/>
      <c r="R126" s="265"/>
      <c r="S126" s="297"/>
      <c r="T126" s="297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  <c r="P127" s="291"/>
      <c r="Q127" s="288"/>
      <c r="R127" s="265"/>
      <c r="S127" s="297"/>
      <c r="T127" s="297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8"/>
      <c r="F128" s="288"/>
      <c r="G128" s="288"/>
      <c r="H128" s="288"/>
      <c r="I128" s="288"/>
      <c r="J128" s="288"/>
      <c r="K128" s="288"/>
      <c r="L128" s="288"/>
      <c r="M128" s="288"/>
      <c r="N128" s="288"/>
      <c r="O128" s="288"/>
      <c r="P128" s="291"/>
      <c r="Q128" s="288"/>
      <c r="R128" s="265"/>
      <c r="S128" s="297"/>
      <c r="T128" s="297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8"/>
      <c r="F129" s="288"/>
      <c r="G129" s="288"/>
      <c r="H129" s="288"/>
      <c r="I129" s="288"/>
      <c r="J129" s="288"/>
      <c r="K129" s="288"/>
      <c r="L129" s="288"/>
      <c r="M129" s="288"/>
      <c r="N129" s="288"/>
      <c r="O129" s="288"/>
      <c r="P129" s="291"/>
      <c r="Q129" s="288"/>
      <c r="R129" s="265"/>
      <c r="S129" s="297"/>
      <c r="T129" s="297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8"/>
      <c r="F130" s="288"/>
      <c r="G130" s="288"/>
      <c r="H130" s="288"/>
      <c r="I130" s="288"/>
      <c r="J130" s="288"/>
      <c r="K130" s="288"/>
      <c r="L130" s="288"/>
      <c r="M130" s="288"/>
      <c r="N130" s="288"/>
      <c r="O130" s="288"/>
      <c r="P130" s="291"/>
      <c r="Q130" s="288"/>
      <c r="R130" s="265"/>
      <c r="S130" s="297"/>
      <c r="T130" s="297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91"/>
      <c r="Q131" s="288"/>
      <c r="R131" s="265"/>
      <c r="S131" s="297"/>
      <c r="T131" s="297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  <c r="O132" s="288"/>
      <c r="P132" s="291"/>
      <c r="Q132" s="288"/>
      <c r="R132" s="265"/>
      <c r="S132" s="297"/>
      <c r="T132" s="297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91"/>
      <c r="Q133" s="288"/>
      <c r="R133" s="265"/>
      <c r="S133" s="297"/>
      <c r="T133" s="297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8"/>
      <c r="F134" s="288"/>
      <c r="G134" s="288"/>
      <c r="H134" s="288"/>
      <c r="I134" s="288"/>
      <c r="J134" s="288"/>
      <c r="K134" s="288"/>
      <c r="L134" s="288"/>
      <c r="M134" s="288"/>
      <c r="N134" s="288"/>
      <c r="O134" s="288"/>
      <c r="P134" s="291"/>
      <c r="Q134" s="288"/>
      <c r="R134" s="265"/>
      <c r="S134" s="297"/>
      <c r="T134" s="297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91"/>
      <c r="Q135" s="288"/>
      <c r="R135" s="265"/>
      <c r="S135" s="297"/>
      <c r="T135" s="297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91"/>
      <c r="Q136" s="288"/>
      <c r="R136" s="265"/>
      <c r="S136" s="297"/>
      <c r="T136" s="297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91"/>
      <c r="Q137" s="288"/>
      <c r="R137" s="265"/>
      <c r="S137" s="297"/>
      <c r="T137" s="297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8"/>
      <c r="F138" s="288"/>
      <c r="G138" s="288"/>
      <c r="H138" s="288"/>
      <c r="I138" s="288"/>
      <c r="J138" s="288"/>
      <c r="K138" s="288"/>
      <c r="L138" s="288"/>
      <c r="M138" s="288"/>
      <c r="N138" s="288"/>
      <c r="O138" s="288"/>
      <c r="P138" s="291"/>
      <c r="Q138" s="288"/>
      <c r="R138" s="265"/>
      <c r="S138" s="297"/>
      <c r="T138" s="297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8"/>
      <c r="F139" s="288"/>
      <c r="G139" s="288"/>
      <c r="H139" s="288"/>
      <c r="I139" s="288"/>
      <c r="J139" s="288"/>
      <c r="K139" s="288"/>
      <c r="L139" s="288"/>
      <c r="M139" s="288"/>
      <c r="N139" s="288"/>
      <c r="O139" s="288"/>
      <c r="P139" s="291"/>
      <c r="Q139" s="288"/>
      <c r="R139" s="265"/>
      <c r="S139" s="297"/>
      <c r="T139" s="297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8"/>
      <c r="F140" s="288"/>
      <c r="G140" s="288"/>
      <c r="H140" s="288"/>
      <c r="I140" s="288"/>
      <c r="J140" s="288"/>
      <c r="K140" s="288"/>
      <c r="L140" s="288"/>
      <c r="M140" s="288"/>
      <c r="N140" s="288"/>
      <c r="O140" s="288"/>
      <c r="P140" s="291"/>
      <c r="Q140" s="288"/>
      <c r="R140" s="265"/>
      <c r="S140" s="297"/>
      <c r="T140" s="297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8"/>
      <c r="F141" s="288"/>
      <c r="G141" s="288"/>
      <c r="H141" s="288"/>
      <c r="I141" s="288"/>
      <c r="J141" s="288"/>
      <c r="K141" s="288"/>
      <c r="L141" s="288"/>
      <c r="M141" s="288"/>
      <c r="N141" s="288"/>
      <c r="O141" s="288"/>
      <c r="P141" s="291"/>
      <c r="Q141" s="288"/>
      <c r="R141" s="265"/>
      <c r="S141" s="297"/>
      <c r="T141" s="297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91"/>
      <c r="Q142" s="288"/>
      <c r="R142" s="265"/>
      <c r="S142" s="297"/>
      <c r="T142" s="297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8"/>
      <c r="F143" s="288"/>
      <c r="G143" s="288"/>
      <c r="H143" s="288"/>
      <c r="I143" s="288"/>
      <c r="J143" s="288"/>
      <c r="K143" s="288"/>
      <c r="L143" s="288"/>
      <c r="M143" s="288"/>
      <c r="N143" s="288"/>
      <c r="O143" s="288"/>
      <c r="P143" s="291"/>
      <c r="Q143" s="288"/>
      <c r="R143" s="265"/>
      <c r="S143" s="297"/>
      <c r="T143" s="297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8"/>
      <c r="F144" s="288"/>
      <c r="G144" s="288"/>
      <c r="H144" s="288"/>
      <c r="I144" s="288"/>
      <c r="J144" s="288"/>
      <c r="K144" s="288"/>
      <c r="L144" s="288"/>
      <c r="M144" s="288"/>
      <c r="N144" s="288"/>
      <c r="O144" s="288"/>
      <c r="P144" s="291"/>
      <c r="Q144" s="288"/>
      <c r="R144" s="265"/>
      <c r="S144" s="297"/>
      <c r="T144" s="297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8"/>
      <c r="F145" s="288"/>
      <c r="G145" s="288"/>
      <c r="H145" s="288"/>
      <c r="I145" s="288"/>
      <c r="J145" s="288"/>
      <c r="K145" s="288"/>
      <c r="L145" s="288"/>
      <c r="M145" s="288"/>
      <c r="N145" s="288"/>
      <c r="O145" s="288"/>
      <c r="P145" s="291"/>
      <c r="Q145" s="288"/>
      <c r="R145" s="265"/>
      <c r="S145" s="297"/>
      <c r="T145" s="297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8"/>
      <c r="F146" s="288"/>
      <c r="G146" s="288"/>
      <c r="H146" s="288"/>
      <c r="I146" s="288"/>
      <c r="J146" s="288"/>
      <c r="K146" s="288"/>
      <c r="L146" s="288"/>
      <c r="M146" s="288"/>
      <c r="N146" s="288"/>
      <c r="O146" s="288"/>
      <c r="P146" s="291"/>
      <c r="Q146" s="288"/>
      <c r="R146" s="265"/>
      <c r="S146" s="297"/>
      <c r="T146" s="297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91"/>
      <c r="Q147" s="288"/>
      <c r="R147" s="265"/>
      <c r="S147" s="297"/>
      <c r="T147" s="297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8"/>
      <c r="F148" s="288"/>
      <c r="G148" s="288"/>
      <c r="H148" s="288"/>
      <c r="I148" s="288"/>
      <c r="J148" s="288"/>
      <c r="K148" s="288"/>
      <c r="L148" s="288"/>
      <c r="M148" s="288"/>
      <c r="N148" s="288"/>
      <c r="O148" s="288"/>
      <c r="P148" s="291"/>
      <c r="Q148" s="288"/>
      <c r="R148" s="265"/>
      <c r="S148" s="297"/>
      <c r="T148" s="297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8"/>
      <c r="F149" s="288"/>
      <c r="G149" s="288"/>
      <c r="H149" s="288"/>
      <c r="I149" s="288"/>
      <c r="J149" s="288"/>
      <c r="K149" s="288"/>
      <c r="L149" s="288"/>
      <c r="M149" s="288"/>
      <c r="N149" s="288"/>
      <c r="O149" s="288"/>
      <c r="P149" s="291"/>
      <c r="Q149" s="288"/>
      <c r="R149" s="265"/>
      <c r="S149" s="297"/>
      <c r="T149" s="297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8"/>
      <c r="F150" s="288"/>
      <c r="G150" s="288"/>
      <c r="H150" s="288"/>
      <c r="I150" s="288"/>
      <c r="J150" s="288"/>
      <c r="K150" s="288"/>
      <c r="L150" s="288"/>
      <c r="M150" s="288"/>
      <c r="N150" s="288"/>
      <c r="O150" s="288"/>
      <c r="P150" s="291"/>
      <c r="Q150" s="288"/>
      <c r="R150" s="265"/>
      <c r="S150" s="297"/>
      <c r="T150" s="297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8"/>
      <c r="F151" s="288"/>
      <c r="G151" s="288"/>
      <c r="H151" s="288"/>
      <c r="I151" s="288"/>
      <c r="J151" s="288"/>
      <c r="K151" s="288"/>
      <c r="L151" s="288"/>
      <c r="M151" s="288"/>
      <c r="N151" s="288"/>
      <c r="O151" s="288"/>
      <c r="P151" s="291"/>
      <c r="Q151" s="288"/>
      <c r="R151" s="265"/>
      <c r="S151" s="297"/>
      <c r="T151" s="297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8"/>
      <c r="F152" s="288"/>
      <c r="G152" s="288"/>
      <c r="H152" s="288"/>
      <c r="I152" s="288"/>
      <c r="J152" s="288"/>
      <c r="K152" s="288"/>
      <c r="L152" s="288"/>
      <c r="M152" s="288"/>
      <c r="N152" s="288"/>
      <c r="O152" s="288"/>
      <c r="P152" s="291"/>
      <c r="Q152" s="288"/>
      <c r="R152" s="265"/>
      <c r="S152" s="297"/>
      <c r="T152" s="297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8"/>
      <c r="F153" s="288"/>
      <c r="G153" s="288"/>
      <c r="H153" s="288"/>
      <c r="I153" s="288"/>
      <c r="J153" s="288"/>
      <c r="K153" s="288"/>
      <c r="L153" s="288"/>
      <c r="M153" s="288"/>
      <c r="N153" s="288"/>
      <c r="O153" s="288"/>
      <c r="P153" s="291"/>
      <c r="Q153" s="288"/>
      <c r="R153" s="265"/>
      <c r="S153" s="297"/>
      <c r="T153" s="297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8"/>
      <c r="F154" s="288"/>
      <c r="G154" s="288"/>
      <c r="H154" s="288"/>
      <c r="I154" s="288"/>
      <c r="J154" s="288"/>
      <c r="K154" s="288"/>
      <c r="L154" s="288"/>
      <c r="M154" s="288"/>
      <c r="N154" s="288"/>
      <c r="O154" s="288"/>
      <c r="P154" s="291"/>
      <c r="Q154" s="288"/>
      <c r="R154" s="265"/>
      <c r="S154" s="297"/>
      <c r="T154" s="297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8"/>
      <c r="F155" s="288"/>
      <c r="G155" s="288"/>
      <c r="H155" s="288"/>
      <c r="I155" s="288"/>
      <c r="J155" s="288"/>
      <c r="K155" s="288"/>
      <c r="L155" s="288"/>
      <c r="M155" s="288"/>
      <c r="N155" s="288"/>
      <c r="O155" s="288"/>
      <c r="P155" s="291"/>
      <c r="Q155" s="288"/>
      <c r="R155" s="265"/>
      <c r="S155" s="297"/>
      <c r="T155" s="297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8"/>
      <c r="F156" s="288"/>
      <c r="G156" s="288"/>
      <c r="H156" s="288"/>
      <c r="I156" s="288"/>
      <c r="J156" s="288"/>
      <c r="K156" s="288"/>
      <c r="L156" s="288"/>
      <c r="M156" s="288"/>
      <c r="N156" s="288"/>
      <c r="O156" s="288"/>
      <c r="P156" s="291"/>
      <c r="Q156" s="288"/>
      <c r="R156" s="265"/>
      <c r="S156" s="297"/>
      <c r="T156" s="297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8"/>
      <c r="F157" s="288"/>
      <c r="G157" s="288"/>
      <c r="H157" s="288"/>
      <c r="I157" s="288"/>
      <c r="J157" s="288"/>
      <c r="K157" s="288"/>
      <c r="L157" s="288"/>
      <c r="M157" s="288"/>
      <c r="N157" s="288"/>
      <c r="O157" s="288"/>
      <c r="P157" s="291"/>
      <c r="Q157" s="288"/>
      <c r="R157" s="265"/>
      <c r="S157" s="297"/>
      <c r="T157" s="297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8"/>
      <c r="F158" s="288"/>
      <c r="G158" s="288"/>
      <c r="H158" s="288"/>
      <c r="I158" s="288"/>
      <c r="J158" s="288"/>
      <c r="K158" s="288"/>
      <c r="L158" s="288"/>
      <c r="M158" s="288"/>
      <c r="N158" s="288"/>
      <c r="O158" s="288"/>
      <c r="P158" s="291"/>
      <c r="Q158" s="288"/>
      <c r="R158" s="265"/>
      <c r="S158" s="297"/>
      <c r="T158" s="297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8"/>
      <c r="F159" s="288"/>
      <c r="G159" s="288"/>
      <c r="H159" s="288"/>
      <c r="I159" s="288"/>
      <c r="J159" s="288"/>
      <c r="K159" s="288"/>
      <c r="L159" s="288"/>
      <c r="M159" s="288"/>
      <c r="N159" s="288"/>
      <c r="O159" s="288"/>
      <c r="P159" s="291"/>
      <c r="Q159" s="288"/>
      <c r="R159" s="265"/>
      <c r="S159" s="297"/>
      <c r="T159" s="297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8"/>
      <c r="F160" s="288"/>
      <c r="G160" s="288"/>
      <c r="H160" s="288"/>
      <c r="I160" s="288"/>
      <c r="J160" s="288"/>
      <c r="K160" s="288"/>
      <c r="L160" s="288"/>
      <c r="M160" s="288"/>
      <c r="N160" s="288"/>
      <c r="O160" s="288"/>
      <c r="P160" s="291"/>
      <c r="Q160" s="288"/>
      <c r="R160" s="265"/>
      <c r="S160" s="297"/>
      <c r="T160" s="297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8"/>
      <c r="F161" s="288"/>
      <c r="G161" s="288"/>
      <c r="H161" s="288"/>
      <c r="I161" s="288"/>
      <c r="J161" s="288"/>
      <c r="K161" s="288"/>
      <c r="L161" s="288"/>
      <c r="M161" s="288"/>
      <c r="N161" s="288"/>
      <c r="O161" s="288"/>
      <c r="P161" s="291"/>
      <c r="Q161" s="288"/>
      <c r="R161" s="265"/>
      <c r="S161" s="297"/>
      <c r="T161" s="297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8"/>
      <c r="F162" s="288"/>
      <c r="G162" s="288"/>
      <c r="H162" s="288"/>
      <c r="I162" s="288"/>
      <c r="J162" s="288"/>
      <c r="K162" s="288"/>
      <c r="L162" s="288"/>
      <c r="M162" s="288"/>
      <c r="N162" s="288"/>
      <c r="O162" s="288"/>
      <c r="P162" s="291"/>
      <c r="Q162" s="288"/>
      <c r="R162" s="265"/>
      <c r="S162" s="297"/>
      <c r="T162" s="297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8"/>
      <c r="F163" s="288"/>
      <c r="G163" s="288"/>
      <c r="H163" s="288"/>
      <c r="I163" s="288"/>
      <c r="J163" s="288"/>
      <c r="K163" s="288"/>
      <c r="L163" s="288"/>
      <c r="M163" s="288"/>
      <c r="N163" s="288"/>
      <c r="O163" s="288"/>
      <c r="P163" s="291"/>
      <c r="Q163" s="288"/>
      <c r="R163" s="265"/>
      <c r="S163" s="297"/>
      <c r="T163" s="297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8"/>
      <c r="F164" s="288"/>
      <c r="G164" s="288"/>
      <c r="H164" s="288"/>
      <c r="I164" s="288"/>
      <c r="J164" s="288"/>
      <c r="K164" s="288"/>
      <c r="L164" s="288"/>
      <c r="M164" s="288"/>
      <c r="N164" s="288"/>
      <c r="O164" s="288"/>
      <c r="P164" s="291"/>
      <c r="Q164" s="288"/>
      <c r="R164" s="265"/>
      <c r="S164" s="297"/>
      <c r="T164" s="297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8"/>
      <c r="F165" s="288"/>
      <c r="G165" s="288"/>
      <c r="H165" s="288"/>
      <c r="I165" s="288"/>
      <c r="J165" s="288"/>
      <c r="K165" s="288"/>
      <c r="L165" s="288"/>
      <c r="M165" s="288"/>
      <c r="N165" s="288"/>
      <c r="O165" s="288"/>
      <c r="P165" s="291"/>
      <c r="Q165" s="288"/>
      <c r="R165" s="265"/>
      <c r="S165" s="297"/>
      <c r="T165" s="297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8"/>
      <c r="F166" s="288"/>
      <c r="G166" s="288"/>
      <c r="H166" s="288"/>
      <c r="I166" s="288"/>
      <c r="J166" s="288"/>
      <c r="K166" s="288"/>
      <c r="L166" s="288"/>
      <c r="M166" s="288"/>
      <c r="N166" s="288"/>
      <c r="O166" s="288"/>
      <c r="P166" s="291"/>
      <c r="Q166" s="288"/>
      <c r="R166" s="265"/>
      <c r="S166" s="297"/>
      <c r="T166" s="297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8"/>
      <c r="F167" s="288"/>
      <c r="G167" s="288"/>
      <c r="H167" s="288"/>
      <c r="I167" s="288"/>
      <c r="J167" s="288"/>
      <c r="K167" s="288"/>
      <c r="L167" s="288"/>
      <c r="M167" s="288"/>
      <c r="N167" s="288"/>
      <c r="O167" s="288"/>
      <c r="P167" s="291"/>
      <c r="Q167" s="288"/>
      <c r="R167" s="265"/>
      <c r="S167" s="297"/>
      <c r="T167" s="297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8"/>
      <c r="F168" s="288"/>
      <c r="G168" s="288"/>
      <c r="H168" s="288"/>
      <c r="I168" s="288"/>
      <c r="J168" s="288"/>
      <c r="K168" s="288"/>
      <c r="L168" s="288"/>
      <c r="M168" s="288"/>
      <c r="N168" s="288"/>
      <c r="O168" s="288"/>
      <c r="P168" s="291"/>
      <c r="Q168" s="288"/>
      <c r="R168" s="265"/>
      <c r="S168" s="297"/>
      <c r="T168" s="297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8"/>
      <c r="F169" s="288"/>
      <c r="G169" s="288"/>
      <c r="H169" s="288"/>
      <c r="I169" s="288"/>
      <c r="J169" s="288"/>
      <c r="K169" s="288"/>
      <c r="L169" s="288"/>
      <c r="M169" s="288"/>
      <c r="N169" s="288"/>
      <c r="O169" s="288"/>
      <c r="P169" s="291"/>
      <c r="Q169" s="288"/>
      <c r="R169" s="265"/>
      <c r="S169" s="297"/>
      <c r="T169" s="297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8"/>
      <c r="F170" s="288"/>
      <c r="G170" s="288"/>
      <c r="H170" s="288"/>
      <c r="I170" s="288"/>
      <c r="J170" s="288"/>
      <c r="K170" s="288"/>
      <c r="L170" s="288"/>
      <c r="M170" s="288"/>
      <c r="N170" s="288"/>
      <c r="O170" s="288"/>
      <c r="P170" s="291"/>
      <c r="Q170" s="288"/>
      <c r="R170" s="265"/>
      <c r="S170" s="297"/>
      <c r="T170" s="297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8"/>
      <c r="F171" s="288"/>
      <c r="G171" s="288"/>
      <c r="H171" s="288"/>
      <c r="I171" s="288"/>
      <c r="J171" s="288"/>
      <c r="K171" s="288"/>
      <c r="L171" s="288"/>
      <c r="M171" s="288"/>
      <c r="N171" s="288"/>
      <c r="O171" s="288"/>
      <c r="P171" s="291"/>
      <c r="Q171" s="288"/>
      <c r="R171" s="265"/>
      <c r="S171" s="297"/>
      <c r="T171" s="297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8"/>
      <c r="F172" s="288"/>
      <c r="G172" s="288"/>
      <c r="H172" s="288"/>
      <c r="I172" s="288"/>
      <c r="J172" s="288"/>
      <c r="K172" s="288"/>
      <c r="L172" s="288"/>
      <c r="M172" s="288"/>
      <c r="N172" s="288"/>
      <c r="O172" s="288"/>
      <c r="P172" s="291"/>
      <c r="Q172" s="288"/>
      <c r="R172" s="265"/>
      <c r="S172" s="297"/>
      <c r="T172" s="297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8"/>
      <c r="F173" s="288"/>
      <c r="G173" s="288"/>
      <c r="H173" s="288"/>
      <c r="I173" s="288"/>
      <c r="J173" s="288"/>
      <c r="K173" s="288"/>
      <c r="L173" s="288"/>
      <c r="M173" s="288"/>
      <c r="N173" s="288"/>
      <c r="O173" s="288"/>
      <c r="P173" s="291"/>
      <c r="Q173" s="288"/>
      <c r="R173" s="265"/>
      <c r="S173" s="297"/>
      <c r="T173" s="297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8"/>
      <c r="F174" s="288"/>
      <c r="G174" s="288"/>
      <c r="H174" s="288"/>
      <c r="I174" s="288"/>
      <c r="J174" s="288"/>
      <c r="K174" s="288"/>
      <c r="L174" s="288"/>
      <c r="M174" s="288"/>
      <c r="N174" s="288"/>
      <c r="O174" s="288"/>
      <c r="P174" s="291"/>
      <c r="Q174" s="288"/>
      <c r="R174" s="265"/>
      <c r="S174" s="297"/>
      <c r="T174" s="297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8"/>
      <c r="F175" s="288"/>
      <c r="G175" s="288"/>
      <c r="H175" s="288"/>
      <c r="I175" s="288"/>
      <c r="J175" s="288"/>
      <c r="K175" s="288"/>
      <c r="L175" s="288"/>
      <c r="M175" s="288"/>
      <c r="N175" s="288"/>
      <c r="O175" s="288"/>
      <c r="P175" s="291"/>
      <c r="Q175" s="288"/>
      <c r="R175" s="265"/>
      <c r="S175" s="297"/>
      <c r="T175" s="297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8"/>
      <c r="F176" s="288"/>
      <c r="G176" s="288"/>
      <c r="H176" s="288"/>
      <c r="I176" s="288"/>
      <c r="J176" s="288"/>
      <c r="K176" s="288"/>
      <c r="L176" s="288"/>
      <c r="M176" s="288"/>
      <c r="N176" s="288"/>
      <c r="O176" s="288"/>
      <c r="P176" s="291"/>
      <c r="Q176" s="288"/>
      <c r="R176" s="265"/>
      <c r="S176" s="297"/>
      <c r="T176" s="297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8"/>
      <c r="F177" s="288"/>
      <c r="G177" s="288"/>
      <c r="H177" s="288"/>
      <c r="I177" s="288"/>
      <c r="J177" s="288"/>
      <c r="K177" s="288"/>
      <c r="L177" s="288"/>
      <c r="M177" s="288"/>
      <c r="N177" s="288"/>
      <c r="O177" s="288"/>
      <c r="P177" s="291"/>
      <c r="Q177" s="288"/>
      <c r="R177" s="265"/>
      <c r="S177" s="297"/>
      <c r="T177" s="297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8"/>
      <c r="F178" s="288"/>
      <c r="G178" s="288"/>
      <c r="H178" s="288"/>
      <c r="I178" s="288"/>
      <c r="J178" s="288"/>
      <c r="K178" s="288"/>
      <c r="L178" s="288"/>
      <c r="M178" s="288"/>
      <c r="N178" s="288"/>
      <c r="O178" s="288"/>
      <c r="P178" s="291"/>
      <c r="Q178" s="288"/>
      <c r="R178" s="265"/>
      <c r="S178" s="297"/>
      <c r="T178" s="297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8"/>
      <c r="F179" s="288"/>
      <c r="G179" s="288"/>
      <c r="H179" s="288"/>
      <c r="I179" s="288"/>
      <c r="J179" s="288"/>
      <c r="K179" s="288"/>
      <c r="L179" s="288"/>
      <c r="M179" s="288"/>
      <c r="N179" s="288"/>
      <c r="O179" s="288"/>
      <c r="P179" s="291"/>
      <c r="Q179" s="288"/>
      <c r="R179" s="265"/>
      <c r="S179" s="297"/>
      <c r="T179" s="297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8"/>
      <c r="F180" s="288"/>
      <c r="G180" s="288"/>
      <c r="H180" s="288"/>
      <c r="I180" s="288"/>
      <c r="J180" s="288"/>
      <c r="K180" s="288"/>
      <c r="L180" s="288"/>
      <c r="M180" s="288"/>
      <c r="N180" s="288"/>
      <c r="O180" s="288"/>
      <c r="P180" s="291"/>
      <c r="Q180" s="288"/>
      <c r="R180" s="265"/>
      <c r="S180" s="297"/>
      <c r="T180" s="297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8"/>
      <c r="F181" s="288"/>
      <c r="G181" s="288"/>
      <c r="H181" s="288"/>
      <c r="I181" s="288"/>
      <c r="J181" s="288"/>
      <c r="K181" s="288"/>
      <c r="L181" s="288"/>
      <c r="M181" s="288"/>
      <c r="N181" s="288"/>
      <c r="O181" s="288"/>
      <c r="P181" s="291"/>
      <c r="Q181" s="288"/>
      <c r="R181" s="265"/>
      <c r="S181" s="297"/>
      <c r="T181" s="297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8"/>
      <c r="F182" s="288"/>
      <c r="G182" s="288"/>
      <c r="H182" s="288"/>
      <c r="I182" s="288"/>
      <c r="J182" s="288"/>
      <c r="K182" s="288"/>
      <c r="L182" s="288"/>
      <c r="M182" s="288"/>
      <c r="N182" s="288"/>
      <c r="O182" s="288"/>
      <c r="P182" s="291"/>
      <c r="Q182" s="288"/>
      <c r="R182" s="265"/>
      <c r="S182" s="297"/>
      <c r="T182" s="297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8"/>
      <c r="F183" s="288"/>
      <c r="G183" s="288"/>
      <c r="H183" s="288"/>
      <c r="I183" s="288"/>
      <c r="J183" s="288"/>
      <c r="K183" s="288"/>
      <c r="L183" s="288"/>
      <c r="M183" s="288"/>
      <c r="N183" s="288"/>
      <c r="O183" s="288"/>
      <c r="P183" s="291"/>
      <c r="Q183" s="288"/>
      <c r="R183" s="265"/>
      <c r="S183" s="297"/>
      <c r="T183" s="297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8"/>
      <c r="F184" s="288"/>
      <c r="G184" s="288"/>
      <c r="H184" s="288"/>
      <c r="I184" s="288"/>
      <c r="J184" s="288"/>
      <c r="K184" s="288"/>
      <c r="L184" s="288"/>
      <c r="M184" s="288"/>
      <c r="N184" s="288"/>
      <c r="O184" s="288"/>
      <c r="P184" s="291"/>
      <c r="Q184" s="288"/>
      <c r="R184" s="265"/>
      <c r="S184" s="297"/>
      <c r="T184" s="297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8"/>
      <c r="F185" s="288"/>
      <c r="G185" s="288"/>
      <c r="H185" s="288"/>
      <c r="I185" s="288"/>
      <c r="J185" s="288"/>
      <c r="K185" s="288"/>
      <c r="L185" s="288"/>
      <c r="M185" s="288"/>
      <c r="N185" s="288"/>
      <c r="O185" s="288"/>
      <c r="P185" s="291"/>
      <c r="Q185" s="288"/>
      <c r="R185" s="265"/>
      <c r="S185" s="297"/>
      <c r="T185" s="297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8"/>
      <c r="F186" s="288"/>
      <c r="G186" s="288"/>
      <c r="H186" s="288"/>
      <c r="I186" s="288"/>
      <c r="J186" s="288"/>
      <c r="K186" s="288"/>
      <c r="L186" s="288"/>
      <c r="M186" s="288"/>
      <c r="N186" s="288"/>
      <c r="O186" s="288"/>
      <c r="P186" s="291"/>
      <c r="Q186" s="288"/>
      <c r="R186" s="265"/>
      <c r="S186" s="297"/>
      <c r="T186" s="297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8"/>
      <c r="F187" s="288"/>
      <c r="G187" s="288"/>
      <c r="H187" s="288"/>
      <c r="I187" s="288"/>
      <c r="J187" s="288"/>
      <c r="K187" s="288"/>
      <c r="L187" s="288"/>
      <c r="M187" s="288"/>
      <c r="N187" s="288"/>
      <c r="O187" s="288"/>
      <c r="P187" s="291"/>
      <c r="Q187" s="288"/>
      <c r="R187" s="265"/>
      <c r="S187" s="297"/>
      <c r="T187" s="297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8"/>
      <c r="F188" s="288"/>
      <c r="G188" s="288"/>
      <c r="H188" s="288"/>
      <c r="I188" s="288"/>
      <c r="J188" s="288"/>
      <c r="K188" s="288"/>
      <c r="L188" s="288"/>
      <c r="M188" s="288"/>
      <c r="N188" s="288"/>
      <c r="O188" s="288"/>
      <c r="P188" s="291"/>
      <c r="Q188" s="288"/>
      <c r="R188" s="265"/>
      <c r="S188" s="297"/>
      <c r="T188" s="297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8"/>
      <c r="F189" s="288"/>
      <c r="G189" s="288"/>
      <c r="H189" s="288"/>
      <c r="I189" s="288"/>
      <c r="J189" s="288"/>
      <c r="K189" s="288"/>
      <c r="L189" s="288"/>
      <c r="M189" s="288"/>
      <c r="N189" s="288"/>
      <c r="O189" s="288"/>
      <c r="P189" s="291"/>
      <c r="Q189" s="288"/>
      <c r="R189" s="265"/>
      <c r="S189" s="297"/>
      <c r="T189" s="297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8"/>
      <c r="F190" s="288"/>
      <c r="G190" s="288"/>
      <c r="H190" s="288"/>
      <c r="I190" s="288"/>
      <c r="J190" s="288"/>
      <c r="K190" s="288"/>
      <c r="L190" s="288"/>
      <c r="M190" s="288"/>
      <c r="N190" s="288"/>
      <c r="O190" s="288"/>
      <c r="P190" s="291"/>
      <c r="Q190" s="288"/>
      <c r="R190" s="265"/>
      <c r="S190" s="297"/>
      <c r="T190" s="297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8"/>
      <c r="F191" s="288"/>
      <c r="G191" s="288"/>
      <c r="H191" s="288"/>
      <c r="I191" s="288"/>
      <c r="J191" s="288"/>
      <c r="K191" s="288"/>
      <c r="L191" s="288"/>
      <c r="M191" s="288"/>
      <c r="N191" s="288"/>
      <c r="O191" s="288"/>
      <c r="P191" s="291"/>
      <c r="Q191" s="288"/>
      <c r="R191" s="265"/>
      <c r="S191" s="297"/>
      <c r="T191" s="297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8"/>
      <c r="F192" s="288"/>
      <c r="G192" s="288"/>
      <c r="H192" s="288"/>
      <c r="I192" s="288"/>
      <c r="J192" s="288"/>
      <c r="K192" s="288"/>
      <c r="L192" s="288"/>
      <c r="M192" s="288"/>
      <c r="N192" s="288"/>
      <c r="O192" s="288"/>
      <c r="P192" s="291"/>
      <c r="Q192" s="288"/>
      <c r="R192" s="265"/>
      <c r="S192" s="297"/>
      <c r="T192" s="297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8"/>
      <c r="F193" s="288"/>
      <c r="G193" s="288"/>
      <c r="H193" s="288"/>
      <c r="I193" s="288"/>
      <c r="J193" s="288"/>
      <c r="K193" s="288"/>
      <c r="L193" s="288"/>
      <c r="M193" s="288"/>
      <c r="N193" s="288"/>
      <c r="O193" s="288"/>
      <c r="P193" s="291"/>
      <c r="Q193" s="288"/>
      <c r="R193" s="265"/>
      <c r="S193" s="297"/>
      <c r="T193" s="297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8"/>
      <c r="F194" s="288"/>
      <c r="G194" s="288"/>
      <c r="H194" s="288"/>
      <c r="I194" s="288"/>
      <c r="J194" s="288"/>
      <c r="K194" s="288"/>
      <c r="L194" s="288"/>
      <c r="M194" s="288"/>
      <c r="N194" s="288"/>
      <c r="O194" s="288"/>
      <c r="P194" s="291"/>
      <c r="Q194" s="288"/>
      <c r="R194" s="265"/>
      <c r="S194" s="297"/>
      <c r="T194" s="297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8"/>
      <c r="F195" s="288"/>
      <c r="G195" s="288"/>
      <c r="H195" s="288"/>
      <c r="I195" s="288"/>
      <c r="J195" s="288"/>
      <c r="K195" s="288"/>
      <c r="L195" s="288"/>
      <c r="M195" s="288"/>
      <c r="N195" s="288"/>
      <c r="O195" s="288"/>
      <c r="P195" s="291"/>
      <c r="Q195" s="288"/>
      <c r="R195" s="265"/>
      <c r="S195" s="297"/>
      <c r="T195" s="297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8"/>
      <c r="F196" s="288"/>
      <c r="G196" s="288"/>
      <c r="H196" s="288"/>
      <c r="I196" s="288"/>
      <c r="J196" s="288"/>
      <c r="K196" s="288"/>
      <c r="L196" s="288"/>
      <c r="M196" s="288"/>
      <c r="N196" s="288"/>
      <c r="O196" s="288"/>
      <c r="P196" s="291"/>
      <c r="Q196" s="288"/>
      <c r="R196" s="265"/>
      <c r="S196" s="297"/>
      <c r="T196" s="297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8"/>
      <c r="F197" s="288"/>
      <c r="G197" s="288"/>
      <c r="H197" s="288"/>
      <c r="I197" s="288"/>
      <c r="J197" s="288"/>
      <c r="K197" s="288"/>
      <c r="L197" s="288"/>
      <c r="M197" s="288"/>
      <c r="N197" s="288"/>
      <c r="O197" s="288"/>
      <c r="P197" s="291"/>
      <c r="Q197" s="288"/>
      <c r="R197" s="265"/>
      <c r="S197" s="297"/>
      <c r="T197" s="297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8"/>
      <c r="F198" s="288"/>
      <c r="G198" s="288"/>
      <c r="H198" s="288"/>
      <c r="I198" s="288"/>
      <c r="J198" s="288"/>
      <c r="K198" s="288"/>
      <c r="L198" s="288"/>
      <c r="M198" s="288"/>
      <c r="N198" s="288"/>
      <c r="O198" s="288"/>
      <c r="P198" s="291"/>
      <c r="Q198" s="288"/>
      <c r="R198" s="265"/>
      <c r="S198" s="297"/>
      <c r="T198" s="297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8"/>
      <c r="F199" s="288"/>
      <c r="G199" s="288"/>
      <c r="H199" s="288"/>
      <c r="I199" s="288"/>
      <c r="J199" s="288"/>
      <c r="K199" s="288"/>
      <c r="L199" s="288"/>
      <c r="M199" s="288"/>
      <c r="N199" s="288"/>
      <c r="O199" s="288"/>
      <c r="P199" s="291"/>
      <c r="Q199" s="288"/>
      <c r="R199" s="265"/>
      <c r="S199" s="297"/>
      <c r="T199" s="297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8"/>
      <c r="F200" s="288"/>
      <c r="G200" s="288"/>
      <c r="H200" s="288"/>
      <c r="I200" s="288"/>
      <c r="J200" s="288"/>
      <c r="K200" s="288"/>
      <c r="L200" s="288"/>
      <c r="M200" s="288"/>
      <c r="N200" s="288"/>
      <c r="O200" s="288"/>
      <c r="P200" s="291"/>
      <c r="Q200" s="288"/>
      <c r="R200" s="265"/>
      <c r="S200" s="297"/>
      <c r="T200" s="297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8"/>
      <c r="F201" s="288"/>
      <c r="G201" s="288"/>
      <c r="H201" s="288"/>
      <c r="I201" s="288"/>
      <c r="J201" s="288"/>
      <c r="K201" s="288"/>
      <c r="L201" s="288"/>
      <c r="M201" s="288"/>
      <c r="N201" s="288"/>
      <c r="O201" s="288"/>
      <c r="P201" s="291"/>
      <c r="Q201" s="288"/>
      <c r="R201" s="265"/>
      <c r="S201" s="297"/>
      <c r="T201" s="297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8"/>
      <c r="F202" s="288"/>
      <c r="G202" s="288"/>
      <c r="H202" s="288"/>
      <c r="I202" s="288"/>
      <c r="J202" s="288"/>
      <c r="K202" s="288"/>
      <c r="L202" s="288"/>
      <c r="M202" s="288"/>
      <c r="N202" s="288"/>
      <c r="O202" s="288"/>
      <c r="P202" s="291"/>
      <c r="Q202" s="288"/>
      <c r="R202" s="265"/>
      <c r="S202" s="297"/>
      <c r="T202" s="297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8"/>
      <c r="F203" s="288"/>
      <c r="G203" s="288"/>
      <c r="H203" s="288"/>
      <c r="I203" s="288"/>
      <c r="J203" s="288"/>
      <c r="K203" s="288"/>
      <c r="L203" s="288"/>
      <c r="M203" s="288"/>
      <c r="N203" s="288"/>
      <c r="O203" s="288"/>
      <c r="P203" s="291"/>
      <c r="Q203" s="288"/>
      <c r="R203" s="265"/>
      <c r="S203" s="297"/>
      <c r="T203" s="297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8"/>
      <c r="F204" s="288"/>
      <c r="G204" s="288"/>
      <c r="H204" s="288"/>
      <c r="I204" s="288"/>
      <c r="J204" s="288"/>
      <c r="K204" s="288"/>
      <c r="L204" s="288"/>
      <c r="M204" s="288"/>
      <c r="N204" s="288"/>
      <c r="O204" s="288"/>
      <c r="P204" s="291"/>
      <c r="Q204" s="288"/>
      <c r="R204" s="265"/>
      <c r="S204" s="297"/>
      <c r="T204" s="297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8"/>
      <c r="F205" s="288"/>
      <c r="G205" s="288"/>
      <c r="H205" s="288"/>
      <c r="I205" s="288"/>
      <c r="J205" s="288"/>
      <c r="K205" s="288"/>
      <c r="L205" s="288"/>
      <c r="M205" s="288"/>
      <c r="N205" s="288"/>
      <c r="O205" s="288"/>
      <c r="P205" s="291"/>
      <c r="Q205" s="288"/>
      <c r="R205" s="265"/>
      <c r="S205" s="297"/>
      <c r="T205" s="297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8"/>
      <c r="F206" s="288"/>
      <c r="G206" s="288"/>
      <c r="H206" s="288"/>
      <c r="I206" s="288"/>
      <c r="J206" s="288"/>
      <c r="K206" s="288"/>
      <c r="L206" s="288"/>
      <c r="M206" s="288"/>
      <c r="N206" s="288"/>
      <c r="O206" s="288"/>
      <c r="P206" s="291"/>
      <c r="Q206" s="288"/>
      <c r="R206" s="265"/>
      <c r="S206" s="297"/>
      <c r="T206" s="297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8"/>
      <c r="F207" s="288"/>
      <c r="G207" s="288"/>
      <c r="H207" s="288"/>
      <c r="I207" s="288"/>
      <c r="J207" s="288"/>
      <c r="K207" s="288"/>
      <c r="L207" s="288"/>
      <c r="M207" s="288"/>
      <c r="N207" s="288"/>
      <c r="O207" s="288"/>
      <c r="P207" s="291"/>
      <c r="Q207" s="288"/>
      <c r="R207" s="265"/>
      <c r="S207" s="297"/>
      <c r="T207" s="297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8"/>
      <c r="F208" s="288"/>
      <c r="G208" s="288"/>
      <c r="H208" s="288"/>
      <c r="I208" s="288"/>
      <c r="J208" s="288"/>
      <c r="K208" s="288"/>
      <c r="L208" s="288"/>
      <c r="M208" s="288"/>
      <c r="N208" s="288"/>
      <c r="O208" s="288"/>
      <c r="P208" s="291"/>
      <c r="Q208" s="288"/>
      <c r="R208" s="265"/>
      <c r="S208" s="297"/>
      <c r="T208" s="297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8"/>
      <c r="F209" s="288"/>
      <c r="G209" s="288"/>
      <c r="H209" s="288"/>
      <c r="I209" s="288"/>
      <c r="J209" s="288"/>
      <c r="K209" s="288"/>
      <c r="L209" s="288"/>
      <c r="M209" s="288"/>
      <c r="N209" s="288"/>
      <c r="O209" s="288"/>
      <c r="P209" s="291"/>
      <c r="Q209" s="288"/>
      <c r="R209" s="265"/>
      <c r="S209" s="297"/>
      <c r="T209" s="297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8"/>
      <c r="F210" s="288"/>
      <c r="G210" s="288"/>
      <c r="H210" s="288"/>
      <c r="I210" s="288"/>
      <c r="J210" s="288"/>
      <c r="K210" s="288"/>
      <c r="L210" s="288"/>
      <c r="M210" s="288"/>
      <c r="N210" s="288"/>
      <c r="O210" s="288"/>
      <c r="P210" s="291"/>
      <c r="Q210" s="288"/>
      <c r="R210" s="265"/>
      <c r="S210" s="297"/>
      <c r="T210" s="297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8"/>
      <c r="F211" s="288"/>
      <c r="G211" s="288"/>
      <c r="H211" s="288"/>
      <c r="I211" s="288"/>
      <c r="J211" s="288"/>
      <c r="K211" s="288"/>
      <c r="L211" s="288"/>
      <c r="M211" s="288"/>
      <c r="N211" s="288"/>
      <c r="O211" s="288"/>
      <c r="P211" s="291"/>
      <c r="Q211" s="288"/>
      <c r="R211" s="265"/>
      <c r="S211" s="297"/>
      <c r="T211" s="297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8"/>
      <c r="F212" s="288"/>
      <c r="G212" s="288"/>
      <c r="H212" s="288"/>
      <c r="I212" s="288"/>
      <c r="J212" s="288"/>
      <c r="K212" s="288"/>
      <c r="L212" s="288"/>
      <c r="M212" s="288"/>
      <c r="N212" s="288"/>
      <c r="O212" s="288"/>
      <c r="P212" s="291"/>
      <c r="Q212" s="288"/>
      <c r="R212" s="265"/>
      <c r="S212" s="297"/>
      <c r="T212" s="297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8"/>
      <c r="F213" s="288"/>
      <c r="G213" s="288"/>
      <c r="H213" s="288"/>
      <c r="I213" s="288"/>
      <c r="J213" s="288"/>
      <c r="K213" s="288"/>
      <c r="L213" s="288"/>
      <c r="M213" s="288"/>
      <c r="N213" s="288"/>
      <c r="O213" s="288"/>
      <c r="P213" s="291"/>
      <c r="Q213" s="288"/>
      <c r="R213" s="265"/>
      <c r="S213" s="297"/>
      <c r="T213" s="297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8"/>
      <c r="F214" s="288"/>
      <c r="G214" s="288"/>
      <c r="H214" s="288"/>
      <c r="I214" s="288"/>
      <c r="J214" s="288"/>
      <c r="K214" s="288"/>
      <c r="L214" s="288"/>
      <c r="M214" s="288"/>
      <c r="N214" s="288"/>
      <c r="O214" s="288"/>
      <c r="P214" s="291"/>
      <c r="Q214" s="288"/>
      <c r="R214" s="265"/>
      <c r="S214" s="297"/>
      <c r="T214" s="297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8"/>
      <c r="F215" s="288"/>
      <c r="G215" s="288"/>
      <c r="H215" s="288"/>
      <c r="I215" s="288"/>
      <c r="J215" s="288"/>
      <c r="K215" s="288"/>
      <c r="L215" s="288"/>
      <c r="M215" s="288"/>
      <c r="N215" s="288"/>
      <c r="O215" s="288"/>
      <c r="P215" s="291"/>
      <c r="Q215" s="288"/>
      <c r="R215" s="265"/>
      <c r="S215" s="297"/>
      <c r="T215" s="297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8"/>
      <c r="F216" s="288"/>
      <c r="G216" s="288"/>
      <c r="H216" s="288"/>
      <c r="I216" s="288"/>
      <c r="J216" s="288"/>
      <c r="K216" s="288"/>
      <c r="L216" s="288"/>
      <c r="M216" s="288"/>
      <c r="N216" s="288"/>
      <c r="O216" s="288"/>
      <c r="P216" s="291"/>
      <c r="Q216" s="288"/>
      <c r="R216" s="265"/>
      <c r="S216" s="297"/>
      <c r="T216" s="297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8"/>
      <c r="F217" s="288"/>
      <c r="G217" s="288"/>
      <c r="H217" s="288"/>
      <c r="I217" s="288"/>
      <c r="J217" s="288"/>
      <c r="K217" s="288"/>
      <c r="L217" s="288"/>
      <c r="M217" s="288"/>
      <c r="N217" s="288"/>
      <c r="O217" s="288"/>
      <c r="P217" s="291"/>
      <c r="Q217" s="288"/>
      <c r="R217" s="265"/>
      <c r="S217" s="297"/>
      <c r="T217" s="297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8"/>
      <c r="F218" s="288"/>
      <c r="G218" s="288"/>
      <c r="H218" s="288"/>
      <c r="I218" s="288"/>
      <c r="J218" s="288"/>
      <c r="K218" s="288"/>
      <c r="L218" s="288"/>
      <c r="M218" s="288"/>
      <c r="N218" s="288"/>
      <c r="O218" s="288"/>
      <c r="P218" s="291"/>
      <c r="Q218" s="288"/>
      <c r="R218" s="265"/>
      <c r="S218" s="297"/>
      <c r="T218" s="297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8"/>
      <c r="F219" s="288"/>
      <c r="G219" s="288"/>
      <c r="H219" s="288"/>
      <c r="I219" s="288"/>
      <c r="J219" s="288"/>
      <c r="K219" s="288"/>
      <c r="L219" s="288"/>
      <c r="M219" s="288"/>
      <c r="N219" s="288"/>
      <c r="O219" s="288"/>
      <c r="P219" s="291"/>
      <c r="Q219" s="288"/>
      <c r="R219" s="265"/>
      <c r="S219" s="297"/>
      <c r="T219" s="297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8"/>
      <c r="F220" s="288"/>
      <c r="G220" s="288"/>
      <c r="H220" s="288"/>
      <c r="I220" s="288"/>
      <c r="J220" s="288"/>
      <c r="K220" s="288"/>
      <c r="L220" s="288"/>
      <c r="M220" s="288"/>
      <c r="N220" s="288"/>
      <c r="O220" s="288"/>
      <c r="P220" s="291"/>
      <c r="Q220" s="288"/>
      <c r="R220" s="265"/>
      <c r="S220" s="297"/>
      <c r="T220" s="297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8"/>
      <c r="F221" s="288"/>
      <c r="G221" s="288"/>
      <c r="H221" s="288"/>
      <c r="I221" s="288"/>
      <c r="J221" s="288"/>
      <c r="K221" s="288"/>
      <c r="L221" s="288"/>
      <c r="M221" s="288"/>
      <c r="N221" s="288"/>
      <c r="O221" s="288"/>
      <c r="P221" s="291"/>
      <c r="Q221" s="288"/>
      <c r="R221" s="265"/>
      <c r="S221" s="297"/>
      <c r="T221" s="297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8"/>
      <c r="F222" s="288"/>
      <c r="G222" s="288"/>
      <c r="H222" s="288"/>
      <c r="I222" s="288"/>
      <c r="J222" s="288"/>
      <c r="K222" s="288"/>
      <c r="L222" s="288"/>
      <c r="M222" s="288"/>
      <c r="N222" s="288"/>
      <c r="O222" s="288"/>
      <c r="P222" s="291"/>
      <c r="Q222" s="288"/>
      <c r="R222" s="265"/>
      <c r="S222" s="297"/>
      <c r="T222" s="297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8"/>
      <c r="F223" s="288"/>
      <c r="G223" s="288"/>
      <c r="H223" s="288"/>
      <c r="I223" s="288"/>
      <c r="J223" s="288"/>
      <c r="K223" s="288"/>
      <c r="L223" s="288"/>
      <c r="M223" s="288"/>
      <c r="N223" s="288"/>
      <c r="O223" s="288"/>
      <c r="P223" s="291"/>
      <c r="Q223" s="288"/>
      <c r="R223" s="265"/>
      <c r="S223" s="297"/>
      <c r="T223" s="297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8"/>
      <c r="F224" s="288"/>
      <c r="G224" s="288"/>
      <c r="H224" s="288"/>
      <c r="I224" s="288"/>
      <c r="J224" s="288"/>
      <c r="K224" s="288"/>
      <c r="L224" s="288"/>
      <c r="M224" s="288"/>
      <c r="N224" s="288"/>
      <c r="O224" s="288"/>
      <c r="P224" s="291"/>
      <c r="Q224" s="288"/>
      <c r="R224" s="265"/>
      <c r="S224" s="297"/>
      <c r="T224" s="297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8"/>
      <c r="F225" s="288"/>
      <c r="G225" s="288"/>
      <c r="H225" s="288"/>
      <c r="I225" s="288"/>
      <c r="J225" s="288"/>
      <c r="K225" s="288"/>
      <c r="L225" s="288"/>
      <c r="M225" s="288"/>
      <c r="N225" s="288"/>
      <c r="O225" s="288"/>
      <c r="P225" s="291"/>
      <c r="Q225" s="288"/>
      <c r="R225" s="265"/>
      <c r="S225" s="297"/>
      <c r="T225" s="297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8"/>
      <c r="F226" s="288"/>
      <c r="G226" s="288"/>
      <c r="H226" s="288"/>
      <c r="I226" s="288"/>
      <c r="J226" s="288"/>
      <c r="K226" s="288"/>
      <c r="L226" s="288"/>
      <c r="M226" s="288"/>
      <c r="N226" s="288"/>
      <c r="O226" s="288"/>
      <c r="P226" s="291"/>
      <c r="Q226" s="288"/>
      <c r="R226" s="265"/>
      <c r="S226" s="297"/>
      <c r="T226" s="297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8"/>
      <c r="F227" s="288"/>
      <c r="G227" s="288"/>
      <c r="H227" s="288"/>
      <c r="I227" s="288"/>
      <c r="J227" s="288"/>
      <c r="K227" s="288"/>
      <c r="L227" s="288"/>
      <c r="M227" s="288"/>
      <c r="N227" s="288"/>
      <c r="O227" s="288"/>
      <c r="P227" s="291"/>
      <c r="Q227" s="288"/>
      <c r="R227" s="265"/>
      <c r="S227" s="297"/>
      <c r="T227" s="297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8"/>
      <c r="F228" s="288"/>
      <c r="G228" s="288"/>
      <c r="H228" s="288"/>
      <c r="I228" s="288"/>
      <c r="J228" s="288"/>
      <c r="K228" s="288"/>
      <c r="L228" s="288"/>
      <c r="M228" s="288"/>
      <c r="N228" s="288"/>
      <c r="O228" s="288"/>
      <c r="P228" s="291"/>
      <c r="Q228" s="288"/>
      <c r="R228" s="265"/>
      <c r="S228" s="297"/>
      <c r="T228" s="297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8"/>
      <c r="F229" s="288"/>
      <c r="G229" s="288"/>
      <c r="H229" s="288"/>
      <c r="I229" s="288"/>
      <c r="J229" s="288"/>
      <c r="K229" s="288"/>
      <c r="L229" s="288"/>
      <c r="M229" s="288"/>
      <c r="N229" s="288"/>
      <c r="O229" s="288"/>
      <c r="P229" s="291"/>
      <c r="Q229" s="288"/>
      <c r="R229" s="265"/>
      <c r="S229" s="297"/>
      <c r="T229" s="297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8"/>
      <c r="F230" s="288"/>
      <c r="G230" s="288"/>
      <c r="H230" s="288"/>
      <c r="I230" s="288"/>
      <c r="J230" s="288"/>
      <c r="K230" s="288"/>
      <c r="L230" s="288"/>
      <c r="M230" s="288"/>
      <c r="N230" s="288"/>
      <c r="O230" s="288"/>
      <c r="P230" s="291"/>
      <c r="Q230" s="288"/>
      <c r="R230" s="265"/>
      <c r="S230" s="297"/>
      <c r="T230" s="297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8"/>
      <c r="F231" s="288"/>
      <c r="G231" s="288"/>
      <c r="H231" s="288"/>
      <c r="I231" s="288"/>
      <c r="J231" s="288"/>
      <c r="K231" s="288"/>
      <c r="L231" s="288"/>
      <c r="M231" s="288"/>
      <c r="N231" s="288"/>
      <c r="O231" s="288"/>
      <c r="P231" s="291"/>
      <c r="Q231" s="288"/>
      <c r="R231" s="265"/>
      <c r="S231" s="297"/>
      <c r="T231" s="297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8"/>
      <c r="F232" s="288"/>
      <c r="G232" s="288"/>
      <c r="H232" s="288"/>
      <c r="I232" s="288"/>
      <c r="J232" s="288"/>
      <c r="K232" s="288"/>
      <c r="L232" s="288"/>
      <c r="M232" s="288"/>
      <c r="N232" s="288"/>
      <c r="O232" s="288"/>
      <c r="P232" s="291"/>
      <c r="Q232" s="288"/>
      <c r="R232" s="265"/>
      <c r="S232" s="297"/>
      <c r="T232" s="297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8"/>
      <c r="F233" s="288"/>
      <c r="G233" s="288"/>
      <c r="H233" s="288"/>
      <c r="I233" s="288"/>
      <c r="J233" s="288"/>
      <c r="K233" s="288"/>
      <c r="L233" s="288"/>
      <c r="M233" s="288"/>
      <c r="N233" s="288"/>
      <c r="O233" s="288"/>
      <c r="P233" s="291"/>
      <c r="Q233" s="288"/>
      <c r="R233" s="265"/>
      <c r="S233" s="297"/>
      <c r="T233" s="297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8"/>
      <c r="F234" s="288"/>
      <c r="G234" s="288"/>
      <c r="H234" s="288"/>
      <c r="I234" s="288"/>
      <c r="J234" s="288"/>
      <c r="K234" s="288"/>
      <c r="L234" s="288"/>
      <c r="M234" s="288"/>
      <c r="N234" s="288"/>
      <c r="O234" s="288"/>
      <c r="P234" s="291"/>
      <c r="Q234" s="288"/>
      <c r="R234" s="265"/>
      <c r="S234" s="297"/>
      <c r="T234" s="297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8"/>
      <c r="F235" s="288"/>
      <c r="G235" s="288"/>
      <c r="H235" s="288"/>
      <c r="I235" s="288"/>
      <c r="J235" s="288"/>
      <c r="K235" s="288"/>
      <c r="L235" s="288"/>
      <c r="M235" s="288"/>
      <c r="N235" s="288"/>
      <c r="O235" s="288"/>
      <c r="P235" s="291"/>
      <c r="Q235" s="288"/>
      <c r="R235" s="265"/>
      <c r="S235" s="297"/>
      <c r="T235" s="297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8"/>
      <c r="F236" s="288"/>
      <c r="G236" s="288"/>
      <c r="H236" s="288"/>
      <c r="I236" s="288"/>
      <c r="J236" s="288"/>
      <c r="K236" s="288"/>
      <c r="L236" s="288"/>
      <c r="M236" s="288"/>
      <c r="N236" s="288"/>
      <c r="O236" s="288"/>
      <c r="P236" s="291"/>
      <c r="Q236" s="288"/>
      <c r="R236" s="265"/>
      <c r="S236" s="297"/>
      <c r="T236" s="297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8"/>
      <c r="F237" s="288"/>
      <c r="G237" s="288"/>
      <c r="H237" s="288"/>
      <c r="I237" s="288"/>
      <c r="J237" s="288"/>
      <c r="K237" s="288"/>
      <c r="L237" s="288"/>
      <c r="M237" s="288"/>
      <c r="N237" s="288"/>
      <c r="O237" s="288"/>
      <c r="P237" s="291"/>
      <c r="Q237" s="288"/>
      <c r="R237" s="265"/>
      <c r="S237" s="297"/>
      <c r="T237" s="297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8"/>
      <c r="F238" s="288"/>
      <c r="G238" s="288"/>
      <c r="H238" s="288"/>
      <c r="I238" s="288"/>
      <c r="J238" s="288"/>
      <c r="K238" s="288"/>
      <c r="L238" s="288"/>
      <c r="M238" s="288"/>
      <c r="N238" s="288"/>
      <c r="O238" s="288"/>
      <c r="P238" s="291"/>
      <c r="Q238" s="288"/>
      <c r="R238" s="265"/>
      <c r="S238" s="297"/>
      <c r="T238" s="297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8"/>
      <c r="F239" s="288"/>
      <c r="G239" s="288"/>
      <c r="H239" s="288"/>
      <c r="I239" s="288"/>
      <c r="J239" s="288"/>
      <c r="K239" s="288"/>
      <c r="L239" s="288"/>
      <c r="M239" s="288"/>
      <c r="N239" s="288"/>
      <c r="O239" s="288"/>
      <c r="P239" s="291"/>
      <c r="Q239" s="288"/>
      <c r="R239" s="265"/>
      <c r="S239" s="297"/>
      <c r="T239" s="297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8"/>
      <c r="F240" s="288"/>
      <c r="G240" s="288"/>
      <c r="H240" s="288"/>
      <c r="I240" s="288"/>
      <c r="J240" s="288"/>
      <c r="K240" s="288"/>
      <c r="L240" s="288"/>
      <c r="M240" s="288"/>
      <c r="N240" s="288"/>
      <c r="O240" s="288"/>
      <c r="P240" s="291"/>
      <c r="Q240" s="288"/>
      <c r="R240" s="265"/>
      <c r="S240" s="297"/>
      <c r="T240" s="297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8"/>
      <c r="F241" s="288"/>
      <c r="G241" s="288"/>
      <c r="H241" s="288"/>
      <c r="I241" s="288"/>
      <c r="J241" s="288"/>
      <c r="K241" s="288"/>
      <c r="L241" s="288"/>
      <c r="M241" s="288"/>
      <c r="N241" s="288"/>
      <c r="O241" s="288"/>
      <c r="P241" s="291"/>
      <c r="Q241" s="288"/>
      <c r="R241" s="265"/>
      <c r="S241" s="297"/>
      <c r="T241" s="297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8"/>
      <c r="F242" s="288"/>
      <c r="G242" s="288"/>
      <c r="H242" s="288"/>
      <c r="I242" s="288"/>
      <c r="J242" s="288"/>
      <c r="K242" s="288"/>
      <c r="L242" s="288"/>
      <c r="M242" s="288"/>
      <c r="N242" s="288"/>
      <c r="O242" s="288"/>
      <c r="P242" s="291"/>
      <c r="Q242" s="288"/>
      <c r="R242" s="265"/>
      <c r="S242" s="297"/>
      <c r="T242" s="297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8"/>
      <c r="F243" s="288"/>
      <c r="G243" s="288"/>
      <c r="H243" s="288"/>
      <c r="I243" s="288"/>
      <c r="J243" s="288"/>
      <c r="K243" s="288"/>
      <c r="L243" s="288"/>
      <c r="M243" s="288"/>
      <c r="N243" s="288"/>
      <c r="O243" s="288"/>
      <c r="P243" s="291"/>
      <c r="Q243" s="288"/>
      <c r="R243" s="265"/>
      <c r="S243" s="297"/>
      <c r="T243" s="297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8"/>
      <c r="F244" s="288"/>
      <c r="G244" s="288"/>
      <c r="H244" s="288"/>
      <c r="I244" s="288"/>
      <c r="J244" s="288"/>
      <c r="K244" s="288"/>
      <c r="L244" s="288"/>
      <c r="M244" s="288"/>
      <c r="N244" s="288"/>
      <c r="O244" s="288"/>
      <c r="P244" s="291"/>
      <c r="Q244" s="288"/>
      <c r="R244" s="265"/>
      <c r="S244" s="297"/>
      <c r="T244" s="297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8"/>
      <c r="F245" s="288"/>
      <c r="G245" s="288"/>
      <c r="H245" s="288"/>
      <c r="I245" s="288"/>
      <c r="J245" s="288"/>
      <c r="K245" s="288"/>
      <c r="L245" s="288"/>
      <c r="M245" s="288"/>
      <c r="N245" s="288"/>
      <c r="O245" s="288"/>
      <c r="P245" s="291"/>
      <c r="Q245" s="288"/>
      <c r="R245" s="265"/>
      <c r="S245" s="297"/>
      <c r="T245" s="297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8"/>
      <c r="F246" s="288"/>
      <c r="G246" s="288"/>
      <c r="H246" s="288"/>
      <c r="I246" s="288"/>
      <c r="J246" s="288"/>
      <c r="K246" s="288"/>
      <c r="L246" s="288"/>
      <c r="M246" s="288"/>
      <c r="N246" s="288"/>
      <c r="O246" s="288"/>
      <c r="P246" s="291"/>
      <c r="Q246" s="288"/>
      <c r="R246" s="265"/>
      <c r="S246" s="297"/>
      <c r="T246" s="297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8"/>
      <c r="F247" s="288"/>
      <c r="G247" s="288"/>
      <c r="H247" s="288"/>
      <c r="I247" s="288"/>
      <c r="J247" s="288"/>
      <c r="K247" s="288"/>
      <c r="L247" s="288"/>
      <c r="M247" s="288"/>
      <c r="N247" s="288"/>
      <c r="O247" s="288"/>
      <c r="P247" s="291"/>
      <c r="Q247" s="288"/>
      <c r="R247" s="265"/>
      <c r="S247" s="297"/>
      <c r="T247" s="297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8"/>
      <c r="F248" s="288"/>
      <c r="G248" s="288"/>
      <c r="H248" s="288"/>
      <c r="I248" s="288"/>
      <c r="J248" s="288"/>
      <c r="K248" s="288"/>
      <c r="L248" s="288"/>
      <c r="M248" s="288"/>
      <c r="N248" s="288"/>
      <c r="O248" s="288"/>
      <c r="P248" s="291"/>
      <c r="Q248" s="288"/>
      <c r="R248" s="265"/>
      <c r="S248" s="297"/>
      <c r="T248" s="297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8"/>
      <c r="F249" s="288"/>
      <c r="G249" s="288"/>
      <c r="H249" s="288"/>
      <c r="I249" s="288"/>
      <c r="J249" s="288"/>
      <c r="K249" s="288"/>
      <c r="L249" s="288"/>
      <c r="M249" s="288"/>
      <c r="N249" s="288"/>
      <c r="O249" s="288"/>
      <c r="P249" s="291"/>
      <c r="Q249" s="288"/>
      <c r="R249" s="265"/>
      <c r="S249" s="297"/>
      <c r="T249" s="297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8"/>
      <c r="F250" s="288"/>
      <c r="G250" s="288"/>
      <c r="H250" s="288"/>
      <c r="I250" s="288"/>
      <c r="J250" s="288"/>
      <c r="K250" s="288"/>
      <c r="L250" s="288"/>
      <c r="M250" s="288"/>
      <c r="N250" s="288"/>
      <c r="O250" s="288"/>
      <c r="P250" s="291"/>
      <c r="Q250" s="288"/>
      <c r="R250" s="265"/>
      <c r="S250" s="297"/>
      <c r="T250" s="297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8"/>
      <c r="F251" s="288"/>
      <c r="G251" s="288"/>
      <c r="H251" s="288"/>
      <c r="I251" s="288"/>
      <c r="J251" s="288"/>
      <c r="K251" s="288"/>
      <c r="L251" s="288"/>
      <c r="M251" s="288"/>
      <c r="N251" s="288"/>
      <c r="O251" s="288"/>
      <c r="P251" s="291"/>
      <c r="Q251" s="288"/>
      <c r="R251" s="265"/>
      <c r="S251" s="297"/>
      <c r="T251" s="297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8"/>
      <c r="F252" s="288"/>
      <c r="G252" s="288"/>
      <c r="H252" s="288"/>
      <c r="I252" s="288"/>
      <c r="J252" s="288"/>
      <c r="K252" s="288"/>
      <c r="L252" s="288"/>
      <c r="M252" s="288"/>
      <c r="N252" s="288"/>
      <c r="O252" s="288"/>
      <c r="P252" s="291"/>
      <c r="Q252" s="288"/>
      <c r="R252" s="265"/>
      <c r="S252" s="297"/>
      <c r="T252" s="297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8"/>
      <c r="F253" s="288"/>
      <c r="G253" s="288"/>
      <c r="H253" s="288"/>
      <c r="I253" s="288"/>
      <c r="J253" s="288"/>
      <c r="K253" s="288"/>
      <c r="L253" s="288"/>
      <c r="M253" s="288"/>
      <c r="N253" s="288"/>
      <c r="O253" s="288"/>
      <c r="P253" s="291"/>
      <c r="Q253" s="288"/>
      <c r="R253" s="265"/>
      <c r="S253" s="297"/>
      <c r="T253" s="297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8"/>
      <c r="F254" s="288"/>
      <c r="G254" s="288"/>
      <c r="H254" s="288"/>
      <c r="I254" s="288"/>
      <c r="J254" s="288"/>
      <c r="K254" s="288"/>
      <c r="L254" s="288"/>
      <c r="M254" s="288"/>
      <c r="N254" s="288"/>
      <c r="O254" s="288"/>
      <c r="P254" s="291"/>
      <c r="Q254" s="288"/>
      <c r="R254" s="265"/>
      <c r="S254" s="297"/>
      <c r="T254" s="297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8"/>
      <c r="F255" s="288"/>
      <c r="G255" s="288"/>
      <c r="H255" s="288"/>
      <c r="I255" s="288"/>
      <c r="J255" s="288"/>
      <c r="K255" s="288"/>
      <c r="L255" s="288"/>
      <c r="M255" s="288"/>
      <c r="N255" s="288"/>
      <c r="O255" s="288"/>
      <c r="P255" s="291"/>
      <c r="Q255" s="288"/>
      <c r="R255" s="265"/>
      <c r="S255" s="297"/>
      <c r="T255" s="297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8"/>
      <c r="F256" s="288"/>
      <c r="G256" s="288"/>
      <c r="H256" s="288"/>
      <c r="I256" s="288"/>
      <c r="J256" s="288"/>
      <c r="K256" s="288"/>
      <c r="L256" s="288"/>
      <c r="M256" s="288"/>
      <c r="N256" s="288"/>
      <c r="O256" s="288"/>
      <c r="P256" s="291"/>
      <c r="Q256" s="288"/>
      <c r="R256" s="265"/>
      <c r="S256" s="297"/>
      <c r="T256" s="297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8"/>
      <c r="F257" s="288"/>
      <c r="G257" s="288"/>
      <c r="H257" s="288"/>
      <c r="I257" s="288"/>
      <c r="J257" s="288"/>
      <c r="K257" s="288"/>
      <c r="L257" s="288"/>
      <c r="M257" s="288"/>
      <c r="N257" s="288"/>
      <c r="O257" s="288"/>
      <c r="P257" s="291"/>
      <c r="Q257" s="288"/>
      <c r="R257" s="265"/>
      <c r="S257" s="297"/>
      <c r="T257" s="297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8"/>
      <c r="F258" s="288"/>
      <c r="G258" s="288"/>
      <c r="H258" s="288"/>
      <c r="I258" s="288"/>
      <c r="J258" s="288"/>
      <c r="K258" s="288"/>
      <c r="L258" s="288"/>
      <c r="M258" s="288"/>
      <c r="N258" s="288"/>
      <c r="O258" s="288"/>
      <c r="P258" s="291"/>
      <c r="Q258" s="288"/>
      <c r="R258" s="265"/>
      <c r="S258" s="297"/>
      <c r="T258" s="297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8"/>
      <c r="F259" s="288"/>
      <c r="G259" s="288"/>
      <c r="H259" s="288"/>
      <c r="I259" s="288"/>
      <c r="J259" s="288"/>
      <c r="K259" s="288"/>
      <c r="L259" s="288"/>
      <c r="M259" s="288"/>
      <c r="N259" s="288"/>
      <c r="O259" s="288"/>
      <c r="P259" s="291"/>
      <c r="Q259" s="288"/>
      <c r="R259" s="265"/>
      <c r="S259" s="297"/>
      <c r="T259" s="297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8"/>
      <c r="F260" s="288"/>
      <c r="G260" s="288"/>
      <c r="H260" s="288"/>
      <c r="I260" s="288"/>
      <c r="J260" s="288"/>
      <c r="K260" s="288"/>
      <c r="L260" s="288"/>
      <c r="M260" s="288"/>
      <c r="N260" s="288"/>
      <c r="O260" s="288"/>
      <c r="P260" s="291"/>
      <c r="Q260" s="288"/>
      <c r="R260" s="265"/>
      <c r="S260" s="297"/>
      <c r="T260" s="297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8"/>
      <c r="F261" s="288"/>
      <c r="G261" s="288"/>
      <c r="H261" s="288"/>
      <c r="I261" s="288"/>
      <c r="J261" s="288"/>
      <c r="K261" s="288"/>
      <c r="L261" s="288"/>
      <c r="M261" s="288"/>
      <c r="N261" s="288"/>
      <c r="O261" s="288"/>
      <c r="P261" s="291"/>
      <c r="Q261" s="288"/>
      <c r="R261" s="265"/>
      <c r="S261" s="297"/>
      <c r="T261" s="297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8"/>
      <c r="F262" s="288"/>
      <c r="G262" s="288"/>
      <c r="H262" s="288"/>
      <c r="I262" s="288"/>
      <c r="J262" s="288"/>
      <c r="K262" s="288"/>
      <c r="L262" s="288"/>
      <c r="M262" s="288"/>
      <c r="N262" s="288"/>
      <c r="O262" s="288"/>
      <c r="P262" s="291"/>
      <c r="Q262" s="288"/>
      <c r="R262" s="265"/>
      <c r="S262" s="297"/>
      <c r="T262" s="297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8"/>
      <c r="F263" s="288"/>
      <c r="G263" s="288"/>
      <c r="H263" s="288"/>
      <c r="I263" s="288"/>
      <c r="J263" s="288"/>
      <c r="K263" s="288"/>
      <c r="L263" s="288"/>
      <c r="M263" s="288"/>
      <c r="N263" s="288"/>
      <c r="O263" s="288"/>
      <c r="P263" s="291"/>
      <c r="Q263" s="288"/>
      <c r="R263" s="265"/>
      <c r="S263" s="297"/>
      <c r="T263" s="297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8"/>
      <c r="F264" s="288"/>
      <c r="G264" s="288"/>
      <c r="H264" s="288"/>
      <c r="I264" s="288"/>
      <c r="J264" s="288"/>
      <c r="K264" s="288"/>
      <c r="L264" s="288"/>
      <c r="M264" s="288"/>
      <c r="N264" s="288"/>
      <c r="O264" s="288"/>
      <c r="P264" s="291"/>
      <c r="Q264" s="288"/>
      <c r="R264" s="265"/>
      <c r="S264" s="297"/>
      <c r="T264" s="297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8"/>
      <c r="F265" s="288"/>
      <c r="G265" s="288"/>
      <c r="H265" s="288"/>
      <c r="I265" s="288"/>
      <c r="J265" s="288"/>
      <c r="K265" s="288"/>
      <c r="L265" s="288"/>
      <c r="M265" s="288"/>
      <c r="N265" s="288"/>
      <c r="O265" s="288"/>
      <c r="P265" s="291"/>
      <c r="Q265" s="288"/>
      <c r="R265" s="265"/>
      <c r="S265" s="297"/>
      <c r="T265" s="297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8"/>
      <c r="F266" s="288"/>
      <c r="G266" s="288"/>
      <c r="H266" s="288"/>
      <c r="I266" s="288"/>
      <c r="J266" s="288"/>
      <c r="K266" s="288"/>
      <c r="L266" s="288"/>
      <c r="M266" s="288"/>
      <c r="N266" s="288"/>
      <c r="O266" s="288"/>
      <c r="P266" s="291"/>
      <c r="Q266" s="288"/>
      <c r="R266" s="265"/>
      <c r="S266" s="297"/>
      <c r="T266" s="297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8"/>
      <c r="F267" s="288"/>
      <c r="G267" s="288"/>
      <c r="H267" s="288"/>
      <c r="I267" s="288"/>
      <c r="J267" s="288"/>
      <c r="K267" s="288"/>
      <c r="L267" s="288"/>
      <c r="M267" s="288"/>
      <c r="N267" s="288"/>
      <c r="O267" s="288"/>
      <c r="P267" s="291"/>
      <c r="Q267" s="288"/>
      <c r="R267" s="265"/>
      <c r="S267" s="297"/>
      <c r="T267" s="297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8"/>
      <c r="F268" s="288"/>
      <c r="G268" s="288"/>
      <c r="H268" s="288"/>
      <c r="I268" s="288"/>
      <c r="J268" s="288"/>
      <c r="K268" s="288"/>
      <c r="L268" s="288"/>
      <c r="M268" s="288"/>
      <c r="N268" s="288"/>
      <c r="O268" s="288"/>
      <c r="P268" s="291"/>
      <c r="Q268" s="288"/>
      <c r="R268" s="265"/>
      <c r="S268" s="297"/>
      <c r="T268" s="297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8"/>
      <c r="F269" s="288"/>
      <c r="G269" s="288"/>
      <c r="H269" s="288"/>
      <c r="I269" s="288"/>
      <c r="J269" s="288"/>
      <c r="K269" s="288"/>
      <c r="L269" s="288"/>
      <c r="M269" s="288"/>
      <c r="N269" s="288"/>
      <c r="O269" s="288"/>
      <c r="P269" s="291"/>
      <c r="Q269" s="288"/>
      <c r="R269" s="265"/>
      <c r="S269" s="297"/>
      <c r="T269" s="297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8"/>
      <c r="F270" s="288"/>
      <c r="G270" s="288"/>
      <c r="H270" s="288"/>
      <c r="I270" s="288"/>
      <c r="J270" s="288"/>
      <c r="K270" s="288"/>
      <c r="L270" s="288"/>
      <c r="M270" s="288"/>
      <c r="N270" s="288"/>
      <c r="O270" s="288"/>
      <c r="P270" s="291"/>
      <c r="Q270" s="288"/>
      <c r="R270" s="265"/>
      <c r="S270" s="297"/>
      <c r="T270" s="297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8"/>
      <c r="F271" s="288"/>
      <c r="G271" s="288"/>
      <c r="H271" s="288"/>
      <c r="I271" s="288"/>
      <c r="J271" s="288"/>
      <c r="K271" s="288"/>
      <c r="L271" s="288"/>
      <c r="M271" s="288"/>
      <c r="N271" s="288"/>
      <c r="O271" s="288"/>
      <c r="P271" s="291"/>
      <c r="Q271" s="288"/>
      <c r="R271" s="265"/>
      <c r="S271" s="297"/>
      <c r="T271" s="297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8"/>
      <c r="F272" s="288"/>
      <c r="G272" s="288"/>
      <c r="H272" s="288"/>
      <c r="I272" s="288"/>
      <c r="J272" s="288"/>
      <c r="K272" s="288"/>
      <c r="L272" s="288"/>
      <c r="M272" s="288"/>
      <c r="N272" s="288"/>
      <c r="O272" s="288"/>
      <c r="P272" s="291"/>
      <c r="Q272" s="288"/>
      <c r="R272" s="265"/>
      <c r="S272" s="297"/>
      <c r="T272" s="297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8"/>
      <c r="F273" s="288"/>
      <c r="G273" s="288"/>
      <c r="H273" s="288"/>
      <c r="I273" s="288"/>
      <c r="J273" s="288"/>
      <c r="K273" s="288"/>
      <c r="L273" s="288"/>
      <c r="M273" s="288"/>
      <c r="N273" s="288"/>
      <c r="O273" s="288"/>
      <c r="P273" s="291"/>
      <c r="Q273" s="288"/>
      <c r="R273" s="265"/>
      <c r="S273" s="297"/>
      <c r="T273" s="297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8"/>
      <c r="F274" s="288"/>
      <c r="G274" s="288"/>
      <c r="H274" s="288"/>
      <c r="I274" s="288"/>
      <c r="J274" s="288"/>
      <c r="K274" s="288"/>
      <c r="L274" s="288"/>
      <c r="M274" s="288"/>
      <c r="N274" s="288"/>
      <c r="O274" s="288"/>
      <c r="P274" s="291"/>
      <c r="Q274" s="288"/>
      <c r="R274" s="265"/>
      <c r="S274" s="297"/>
      <c r="T274" s="297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8"/>
      <c r="F275" s="288"/>
      <c r="G275" s="288"/>
      <c r="H275" s="288"/>
      <c r="I275" s="288"/>
      <c r="J275" s="288"/>
      <c r="K275" s="288"/>
      <c r="L275" s="288"/>
      <c r="M275" s="288"/>
      <c r="N275" s="288"/>
      <c r="O275" s="288"/>
      <c r="P275" s="291"/>
      <c r="Q275" s="288"/>
      <c r="R275" s="265"/>
      <c r="S275" s="297"/>
      <c r="T275" s="297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8"/>
      <c r="F276" s="288"/>
      <c r="G276" s="288"/>
      <c r="H276" s="288"/>
      <c r="I276" s="288"/>
      <c r="J276" s="288"/>
      <c r="K276" s="288"/>
      <c r="L276" s="288"/>
      <c r="M276" s="288"/>
      <c r="N276" s="288"/>
      <c r="O276" s="288"/>
      <c r="P276" s="291"/>
      <c r="Q276" s="288"/>
      <c r="R276" s="265"/>
      <c r="S276" s="297"/>
      <c r="T276" s="297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8"/>
      <c r="F277" s="288"/>
      <c r="G277" s="288"/>
      <c r="H277" s="288"/>
      <c r="I277" s="288"/>
      <c r="J277" s="288"/>
      <c r="K277" s="288"/>
      <c r="L277" s="288"/>
      <c r="M277" s="288"/>
      <c r="N277" s="288"/>
      <c r="O277" s="288"/>
      <c r="P277" s="291"/>
      <c r="Q277" s="288"/>
      <c r="R277" s="265"/>
      <c r="S277" s="297"/>
      <c r="T277" s="297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8"/>
      <c r="F278" s="288"/>
      <c r="G278" s="288"/>
      <c r="H278" s="288"/>
      <c r="I278" s="288"/>
      <c r="J278" s="288"/>
      <c r="K278" s="288"/>
      <c r="L278" s="288"/>
      <c r="M278" s="288"/>
      <c r="N278" s="288"/>
      <c r="O278" s="288"/>
      <c r="P278" s="291"/>
      <c r="Q278" s="288"/>
      <c r="R278" s="265"/>
      <c r="S278" s="297"/>
      <c r="T278" s="297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8"/>
      <c r="F279" s="288"/>
      <c r="G279" s="288"/>
      <c r="H279" s="288"/>
      <c r="I279" s="288"/>
      <c r="J279" s="288"/>
      <c r="K279" s="288"/>
      <c r="L279" s="288"/>
      <c r="M279" s="288"/>
      <c r="N279" s="288"/>
      <c r="O279" s="288"/>
      <c r="P279" s="291"/>
      <c r="Q279" s="288"/>
      <c r="R279" s="265"/>
      <c r="S279" s="297"/>
      <c r="T279" s="297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8"/>
      <c r="F280" s="288"/>
      <c r="G280" s="288"/>
      <c r="H280" s="288"/>
      <c r="I280" s="288"/>
      <c r="J280" s="288"/>
      <c r="K280" s="288"/>
      <c r="L280" s="288"/>
      <c r="M280" s="288"/>
      <c r="N280" s="288"/>
      <c r="O280" s="288"/>
      <c r="P280" s="291"/>
      <c r="Q280" s="288"/>
      <c r="R280" s="265"/>
      <c r="S280" s="297"/>
      <c r="T280" s="297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8"/>
      <c r="F281" s="288"/>
      <c r="G281" s="288"/>
      <c r="H281" s="288"/>
      <c r="I281" s="288"/>
      <c r="J281" s="288"/>
      <c r="K281" s="288"/>
      <c r="L281" s="288"/>
      <c r="M281" s="288"/>
      <c r="N281" s="288"/>
      <c r="O281" s="288"/>
      <c r="P281" s="291"/>
      <c r="Q281" s="288"/>
      <c r="R281" s="265"/>
      <c r="S281" s="297"/>
      <c r="T281" s="297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8"/>
      <c r="F282" s="288"/>
      <c r="G282" s="288"/>
      <c r="H282" s="288"/>
      <c r="I282" s="288"/>
      <c r="J282" s="288"/>
      <c r="K282" s="288"/>
      <c r="L282" s="288"/>
      <c r="M282" s="288"/>
      <c r="N282" s="288"/>
      <c r="O282" s="288"/>
      <c r="P282" s="291"/>
      <c r="Q282" s="288"/>
      <c r="R282" s="265"/>
      <c r="S282" s="297"/>
      <c r="T282" s="297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8"/>
      <c r="F283" s="288"/>
      <c r="G283" s="288"/>
      <c r="H283" s="288"/>
      <c r="I283" s="288"/>
      <c r="J283" s="288"/>
      <c r="K283" s="288"/>
      <c r="L283" s="288"/>
      <c r="M283" s="288"/>
      <c r="N283" s="288"/>
      <c r="O283" s="288"/>
      <c r="P283" s="291"/>
      <c r="Q283" s="288"/>
      <c r="R283" s="265"/>
      <c r="S283" s="297"/>
      <c r="T283" s="297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8"/>
      <c r="F284" s="288"/>
      <c r="G284" s="288"/>
      <c r="H284" s="288"/>
      <c r="I284" s="288"/>
      <c r="J284" s="288"/>
      <c r="K284" s="288"/>
      <c r="L284" s="288"/>
      <c r="M284" s="288"/>
      <c r="N284" s="288"/>
      <c r="O284" s="288"/>
      <c r="P284" s="291"/>
      <c r="Q284" s="288"/>
      <c r="R284" s="265"/>
      <c r="S284" s="297"/>
      <c r="T284" s="297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8"/>
      <c r="F285" s="288"/>
      <c r="G285" s="288"/>
      <c r="H285" s="288"/>
      <c r="I285" s="288"/>
      <c r="J285" s="288"/>
      <c r="K285" s="288"/>
      <c r="L285" s="288"/>
      <c r="M285" s="288"/>
      <c r="N285" s="288"/>
      <c r="O285" s="288"/>
      <c r="P285" s="291"/>
      <c r="Q285" s="288"/>
      <c r="R285" s="265"/>
      <c r="S285" s="297"/>
      <c r="T285" s="297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8"/>
      <c r="F286" s="288"/>
      <c r="G286" s="288"/>
      <c r="H286" s="288"/>
      <c r="I286" s="288"/>
      <c r="J286" s="288"/>
      <c r="K286" s="288"/>
      <c r="L286" s="288"/>
      <c r="M286" s="288"/>
      <c r="N286" s="288"/>
      <c r="O286" s="288"/>
      <c r="P286" s="291"/>
      <c r="Q286" s="288"/>
      <c r="R286" s="265"/>
      <c r="S286" s="297"/>
      <c r="T286" s="297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8"/>
      <c r="F287" s="288"/>
      <c r="G287" s="288"/>
      <c r="H287" s="288"/>
      <c r="I287" s="288"/>
      <c r="J287" s="288"/>
      <c r="K287" s="288"/>
      <c r="L287" s="288"/>
      <c r="M287" s="288"/>
      <c r="N287" s="288"/>
      <c r="O287" s="288"/>
      <c r="P287" s="291"/>
      <c r="Q287" s="288"/>
      <c r="R287" s="265"/>
      <c r="S287" s="297"/>
      <c r="T287" s="297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8"/>
      <c r="F288" s="288"/>
      <c r="G288" s="288"/>
      <c r="H288" s="288"/>
      <c r="I288" s="288"/>
      <c r="J288" s="288"/>
      <c r="K288" s="288"/>
      <c r="L288" s="288"/>
      <c r="M288" s="288"/>
      <c r="N288" s="288"/>
      <c r="O288" s="288"/>
      <c r="P288" s="291"/>
      <c r="Q288" s="288"/>
      <c r="R288" s="265"/>
      <c r="S288" s="297"/>
      <c r="T288" s="297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8"/>
      <c r="F289" s="288"/>
      <c r="G289" s="288"/>
      <c r="H289" s="288"/>
      <c r="I289" s="288"/>
      <c r="J289" s="288"/>
      <c r="K289" s="288"/>
      <c r="L289" s="288"/>
      <c r="M289" s="288"/>
      <c r="N289" s="288"/>
      <c r="O289" s="288"/>
      <c r="P289" s="291"/>
      <c r="Q289" s="288"/>
      <c r="R289" s="265"/>
      <c r="S289" s="297"/>
      <c r="T289" s="297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8"/>
      <c r="F290" s="288"/>
      <c r="G290" s="288"/>
      <c r="H290" s="288"/>
      <c r="I290" s="288"/>
      <c r="J290" s="288"/>
      <c r="K290" s="288"/>
      <c r="L290" s="288"/>
      <c r="M290" s="288"/>
      <c r="N290" s="288"/>
      <c r="O290" s="288"/>
      <c r="P290" s="291"/>
      <c r="Q290" s="288"/>
      <c r="R290" s="265"/>
      <c r="S290" s="297"/>
      <c r="T290" s="297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8"/>
      <c r="F291" s="288"/>
      <c r="G291" s="288"/>
      <c r="H291" s="288"/>
      <c r="I291" s="288"/>
      <c r="J291" s="288"/>
      <c r="K291" s="288"/>
      <c r="L291" s="288"/>
      <c r="M291" s="288"/>
      <c r="N291" s="288"/>
      <c r="O291" s="288"/>
      <c r="P291" s="291"/>
      <c r="Q291" s="288"/>
      <c r="R291" s="265"/>
      <c r="S291" s="297"/>
      <c r="T291" s="297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8"/>
      <c r="F292" s="288"/>
      <c r="G292" s="288"/>
      <c r="H292" s="288"/>
      <c r="I292" s="288"/>
      <c r="J292" s="288"/>
      <c r="K292" s="288"/>
      <c r="L292" s="288"/>
      <c r="M292" s="288"/>
      <c r="N292" s="288"/>
      <c r="O292" s="288"/>
      <c r="P292" s="291"/>
      <c r="Q292" s="288"/>
      <c r="R292" s="265"/>
      <c r="S292" s="297"/>
      <c r="T292" s="297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8"/>
      <c r="F293" s="288"/>
      <c r="G293" s="288"/>
      <c r="H293" s="288"/>
      <c r="I293" s="288"/>
      <c r="J293" s="288"/>
      <c r="K293" s="288"/>
      <c r="L293" s="288"/>
      <c r="M293" s="288"/>
      <c r="N293" s="288"/>
      <c r="O293" s="288"/>
      <c r="P293" s="291"/>
      <c r="Q293" s="288"/>
      <c r="R293" s="265"/>
      <c r="S293" s="297"/>
      <c r="T293" s="297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8"/>
      <c r="F294" s="288"/>
      <c r="G294" s="288"/>
      <c r="H294" s="288"/>
      <c r="I294" s="288"/>
      <c r="J294" s="288"/>
      <c r="K294" s="288"/>
      <c r="L294" s="288"/>
      <c r="M294" s="288"/>
      <c r="N294" s="288"/>
      <c r="O294" s="288"/>
      <c r="P294" s="291"/>
      <c r="Q294" s="288"/>
      <c r="R294" s="265"/>
      <c r="S294" s="297"/>
      <c r="T294" s="297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8"/>
      <c r="F295" s="288"/>
      <c r="G295" s="288"/>
      <c r="H295" s="288"/>
      <c r="I295" s="288"/>
      <c r="J295" s="288"/>
      <c r="K295" s="288"/>
      <c r="L295" s="288"/>
      <c r="M295" s="288"/>
      <c r="N295" s="288"/>
      <c r="O295" s="288"/>
      <c r="P295" s="291"/>
      <c r="Q295" s="288"/>
      <c r="R295" s="265"/>
      <c r="S295" s="297"/>
      <c r="T295" s="297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8"/>
      <c r="F296" s="288"/>
      <c r="G296" s="288"/>
      <c r="H296" s="288"/>
      <c r="I296" s="288"/>
      <c r="J296" s="288"/>
      <c r="K296" s="288"/>
      <c r="L296" s="288"/>
      <c r="M296" s="288"/>
      <c r="N296" s="288"/>
      <c r="O296" s="288"/>
      <c r="P296" s="291"/>
      <c r="Q296" s="288"/>
      <c r="R296" s="265"/>
      <c r="S296" s="297"/>
      <c r="T296" s="297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8"/>
      <c r="F297" s="288"/>
      <c r="G297" s="288"/>
      <c r="H297" s="288"/>
      <c r="I297" s="288"/>
      <c r="J297" s="288"/>
      <c r="K297" s="288"/>
      <c r="L297" s="288"/>
      <c r="M297" s="288"/>
      <c r="N297" s="288"/>
      <c r="O297" s="288"/>
      <c r="P297" s="291"/>
      <c r="Q297" s="288"/>
      <c r="R297" s="265"/>
      <c r="S297" s="297"/>
      <c r="T297" s="297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8"/>
      <c r="F298" s="288"/>
      <c r="G298" s="288"/>
      <c r="H298" s="288"/>
      <c r="I298" s="288"/>
      <c r="J298" s="288"/>
      <c r="K298" s="288"/>
      <c r="L298" s="288"/>
      <c r="M298" s="288"/>
      <c r="N298" s="288"/>
      <c r="O298" s="288"/>
      <c r="P298" s="291"/>
      <c r="Q298" s="288"/>
      <c r="R298" s="265"/>
      <c r="S298" s="297"/>
      <c r="T298" s="297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8"/>
      <c r="F299" s="288"/>
      <c r="G299" s="288"/>
      <c r="H299" s="288"/>
      <c r="I299" s="288"/>
      <c r="J299" s="288"/>
      <c r="K299" s="288"/>
      <c r="L299" s="288"/>
      <c r="M299" s="288"/>
      <c r="N299" s="288"/>
      <c r="O299" s="288"/>
      <c r="P299" s="291"/>
      <c r="Q299" s="288"/>
      <c r="R299" s="265"/>
      <c r="S299" s="297"/>
      <c r="T299" s="297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8"/>
      <c r="F300" s="288"/>
      <c r="G300" s="288"/>
      <c r="H300" s="288"/>
      <c r="I300" s="288"/>
      <c r="J300" s="288"/>
      <c r="K300" s="288"/>
      <c r="L300" s="288"/>
      <c r="M300" s="288"/>
      <c r="N300" s="288"/>
      <c r="O300" s="288"/>
      <c r="P300" s="291"/>
      <c r="Q300" s="288"/>
      <c r="R300" s="265"/>
      <c r="S300" s="297"/>
      <c r="T300" s="297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8"/>
      <c r="F301" s="288"/>
      <c r="G301" s="288"/>
      <c r="H301" s="288"/>
      <c r="I301" s="288"/>
      <c r="J301" s="288"/>
      <c r="K301" s="288"/>
      <c r="L301" s="288"/>
      <c r="M301" s="288"/>
      <c r="N301" s="288"/>
      <c r="O301" s="288"/>
      <c r="P301" s="291"/>
      <c r="Q301" s="288"/>
      <c r="R301" s="265"/>
      <c r="S301" s="297"/>
      <c r="T301" s="297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8"/>
      <c r="F302" s="288"/>
      <c r="G302" s="288"/>
      <c r="H302" s="288"/>
      <c r="I302" s="288"/>
      <c r="J302" s="288"/>
      <c r="K302" s="288"/>
      <c r="L302" s="288"/>
      <c r="M302" s="288"/>
      <c r="N302" s="288"/>
      <c r="O302" s="288"/>
      <c r="P302" s="291"/>
      <c r="Q302" s="288"/>
      <c r="R302" s="265"/>
      <c r="S302" s="297"/>
      <c r="T302" s="297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8"/>
      <c r="F303" s="288"/>
      <c r="G303" s="288"/>
      <c r="H303" s="288"/>
      <c r="I303" s="288"/>
      <c r="J303" s="288"/>
      <c r="K303" s="288"/>
      <c r="L303" s="288"/>
      <c r="M303" s="288"/>
      <c r="N303" s="288"/>
      <c r="O303" s="288"/>
      <c r="P303" s="291"/>
      <c r="Q303" s="288"/>
      <c r="R303" s="265"/>
      <c r="S303" s="297"/>
      <c r="T303" s="297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8"/>
      <c r="F304" s="288"/>
      <c r="G304" s="288"/>
      <c r="H304" s="288"/>
      <c r="I304" s="288"/>
      <c r="J304" s="288"/>
      <c r="K304" s="288"/>
      <c r="L304" s="288"/>
      <c r="M304" s="288"/>
      <c r="N304" s="288"/>
      <c r="O304" s="288"/>
      <c r="P304" s="291"/>
      <c r="Q304" s="288"/>
      <c r="R304" s="265"/>
      <c r="S304" s="297"/>
      <c r="T304" s="297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8"/>
      <c r="F305" s="288"/>
      <c r="G305" s="288"/>
      <c r="H305" s="288"/>
      <c r="I305" s="288"/>
      <c r="J305" s="288"/>
      <c r="K305" s="288"/>
      <c r="L305" s="288"/>
      <c r="M305" s="288"/>
      <c r="N305" s="288"/>
      <c r="O305" s="288"/>
      <c r="P305" s="291"/>
      <c r="Q305" s="288"/>
      <c r="R305" s="265"/>
      <c r="S305" s="297"/>
      <c r="T305" s="297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8"/>
      <c r="F306" s="288"/>
      <c r="G306" s="288"/>
      <c r="H306" s="288"/>
      <c r="I306" s="288"/>
      <c r="J306" s="288"/>
      <c r="K306" s="288"/>
      <c r="L306" s="288"/>
      <c r="M306" s="288"/>
      <c r="N306" s="288"/>
      <c r="O306" s="288"/>
      <c r="P306" s="291"/>
      <c r="Q306" s="288"/>
      <c r="R306" s="265"/>
      <c r="S306" s="297"/>
      <c r="T306" s="297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8"/>
      <c r="F307" s="288"/>
      <c r="G307" s="288"/>
      <c r="H307" s="288"/>
      <c r="I307" s="288"/>
      <c r="J307" s="288"/>
      <c r="K307" s="288"/>
      <c r="L307" s="288"/>
      <c r="M307" s="288"/>
      <c r="N307" s="288"/>
      <c r="O307" s="288"/>
      <c r="P307" s="291"/>
      <c r="Q307" s="288"/>
      <c r="R307" s="265"/>
      <c r="S307" s="297"/>
      <c r="T307" s="297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8"/>
      <c r="F308" s="288"/>
      <c r="G308" s="288"/>
      <c r="H308" s="288"/>
      <c r="I308" s="288"/>
      <c r="J308" s="288"/>
      <c r="K308" s="288"/>
      <c r="L308" s="288"/>
      <c r="M308" s="288"/>
      <c r="N308" s="288"/>
      <c r="O308" s="288"/>
      <c r="P308" s="291"/>
      <c r="Q308" s="288"/>
      <c r="R308" s="265"/>
      <c r="S308" s="297"/>
      <c r="T308" s="297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8"/>
      <c r="F309" s="288"/>
      <c r="G309" s="288"/>
      <c r="H309" s="288"/>
      <c r="I309" s="288"/>
      <c r="J309" s="288"/>
      <c r="K309" s="288"/>
      <c r="L309" s="288"/>
      <c r="M309" s="288"/>
      <c r="N309" s="288"/>
      <c r="O309" s="288"/>
      <c r="P309" s="291"/>
      <c r="Q309" s="288"/>
      <c r="R309" s="265"/>
      <c r="S309" s="297"/>
      <c r="T309" s="297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8"/>
      <c r="F310" s="288"/>
      <c r="G310" s="288"/>
      <c r="H310" s="288"/>
      <c r="I310" s="288"/>
      <c r="J310" s="288"/>
      <c r="K310" s="288"/>
      <c r="L310" s="288"/>
      <c r="M310" s="288"/>
      <c r="N310" s="288"/>
      <c r="O310" s="288"/>
      <c r="P310" s="291"/>
      <c r="Q310" s="288"/>
      <c r="R310" s="265"/>
      <c r="S310" s="297"/>
      <c r="T310" s="297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8"/>
      <c r="F311" s="288"/>
      <c r="G311" s="288"/>
      <c r="H311" s="288"/>
      <c r="I311" s="288"/>
      <c r="J311" s="288"/>
      <c r="K311" s="288"/>
      <c r="L311" s="288"/>
      <c r="M311" s="288"/>
      <c r="N311" s="288"/>
      <c r="O311" s="288"/>
      <c r="P311" s="291"/>
      <c r="Q311" s="288"/>
      <c r="R311" s="265"/>
      <c r="S311" s="297"/>
      <c r="T311" s="297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8"/>
      <c r="F312" s="288"/>
      <c r="G312" s="288"/>
      <c r="H312" s="288"/>
      <c r="I312" s="288"/>
      <c r="J312" s="288"/>
      <c r="K312" s="288"/>
      <c r="L312" s="288"/>
      <c r="M312" s="288"/>
      <c r="N312" s="288"/>
      <c r="O312" s="288"/>
      <c r="P312" s="291"/>
      <c r="Q312" s="288"/>
      <c r="R312" s="265"/>
      <c r="S312" s="297"/>
      <c r="T312" s="297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8"/>
      <c r="F313" s="288"/>
      <c r="G313" s="288"/>
      <c r="H313" s="288"/>
      <c r="I313" s="288"/>
      <c r="J313" s="288"/>
      <c r="K313" s="288"/>
      <c r="L313" s="288"/>
      <c r="M313" s="288"/>
      <c r="N313" s="288"/>
      <c r="O313" s="288"/>
      <c r="P313" s="291"/>
      <c r="Q313" s="288"/>
      <c r="R313" s="265"/>
      <c r="S313" s="297"/>
      <c r="T313" s="297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8"/>
      <c r="F314" s="288"/>
      <c r="G314" s="288"/>
      <c r="H314" s="288"/>
      <c r="I314" s="288"/>
      <c r="J314" s="288"/>
      <c r="K314" s="288"/>
      <c r="L314" s="288"/>
      <c r="M314" s="288"/>
      <c r="N314" s="288"/>
      <c r="O314" s="288"/>
      <c r="P314" s="291"/>
      <c r="Q314" s="288"/>
      <c r="R314" s="265"/>
      <c r="S314" s="297"/>
      <c r="T314" s="297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8"/>
      <c r="F315" s="288"/>
      <c r="G315" s="288"/>
      <c r="H315" s="288"/>
      <c r="I315" s="288"/>
      <c r="J315" s="288"/>
      <c r="K315" s="288"/>
      <c r="L315" s="288"/>
      <c r="M315" s="288"/>
      <c r="N315" s="288"/>
      <c r="O315" s="288"/>
      <c r="P315" s="291"/>
      <c r="Q315" s="288"/>
      <c r="R315" s="265"/>
      <c r="S315" s="297"/>
      <c r="T315" s="297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8"/>
      <c r="F316" s="288"/>
      <c r="G316" s="288"/>
      <c r="H316" s="288"/>
      <c r="I316" s="288"/>
      <c r="J316" s="288"/>
      <c r="K316" s="288"/>
      <c r="L316" s="288"/>
      <c r="M316" s="288"/>
      <c r="N316" s="288"/>
      <c r="O316" s="288"/>
      <c r="P316" s="291"/>
      <c r="Q316" s="288"/>
      <c r="R316" s="265"/>
      <c r="S316" s="297"/>
      <c r="T316" s="297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8"/>
      <c r="F317" s="288"/>
      <c r="G317" s="288"/>
      <c r="H317" s="288"/>
      <c r="I317" s="288"/>
      <c r="J317" s="288"/>
      <c r="K317" s="288"/>
      <c r="L317" s="288"/>
      <c r="M317" s="288"/>
      <c r="N317" s="288"/>
      <c r="O317" s="288"/>
      <c r="P317" s="291"/>
      <c r="Q317" s="288"/>
      <c r="R317" s="265"/>
      <c r="S317" s="297"/>
      <c r="T317" s="297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8"/>
      <c r="F318" s="288"/>
      <c r="G318" s="288"/>
      <c r="H318" s="288"/>
      <c r="I318" s="288"/>
      <c r="J318" s="288"/>
      <c r="K318" s="288"/>
      <c r="L318" s="288"/>
      <c r="M318" s="288"/>
      <c r="N318" s="288"/>
      <c r="O318" s="288"/>
      <c r="P318" s="291"/>
      <c r="Q318" s="288"/>
      <c r="R318" s="265"/>
      <c r="S318" s="297"/>
      <c r="T318" s="297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8"/>
      <c r="F319" s="288"/>
      <c r="G319" s="288"/>
      <c r="H319" s="288"/>
      <c r="I319" s="288"/>
      <c r="J319" s="288"/>
      <c r="K319" s="288"/>
      <c r="L319" s="288"/>
      <c r="M319" s="288"/>
      <c r="N319" s="288"/>
      <c r="O319" s="288"/>
      <c r="P319" s="291"/>
      <c r="Q319" s="288"/>
      <c r="R319" s="265"/>
      <c r="S319" s="297"/>
      <c r="T319" s="297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8"/>
      <c r="F320" s="288"/>
      <c r="G320" s="288"/>
      <c r="H320" s="288"/>
      <c r="I320" s="288"/>
      <c r="J320" s="288"/>
      <c r="K320" s="288"/>
      <c r="L320" s="288"/>
      <c r="M320" s="288"/>
      <c r="N320" s="288"/>
      <c r="O320" s="288"/>
      <c r="P320" s="291"/>
      <c r="Q320" s="288"/>
      <c r="R320" s="265"/>
      <c r="S320" s="297"/>
      <c r="T320" s="297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8"/>
      <c r="F321" s="288"/>
      <c r="G321" s="288"/>
      <c r="H321" s="288"/>
      <c r="I321" s="288"/>
      <c r="J321" s="288"/>
      <c r="K321" s="288"/>
      <c r="L321" s="288"/>
      <c r="M321" s="288"/>
      <c r="N321" s="288"/>
      <c r="O321" s="288"/>
      <c r="P321" s="291"/>
      <c r="Q321" s="288"/>
      <c r="R321" s="265"/>
      <c r="S321" s="297"/>
      <c r="T321" s="297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8"/>
      <c r="F322" s="288"/>
      <c r="G322" s="288"/>
      <c r="H322" s="288"/>
      <c r="I322" s="288"/>
      <c r="J322" s="288"/>
      <c r="K322" s="288"/>
      <c r="L322" s="288"/>
      <c r="M322" s="288"/>
      <c r="N322" s="288"/>
      <c r="O322" s="288"/>
      <c r="P322" s="291"/>
      <c r="Q322" s="288"/>
      <c r="R322" s="265"/>
      <c r="S322" s="297"/>
      <c r="T322" s="297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8"/>
      <c r="F323" s="288"/>
      <c r="G323" s="288"/>
      <c r="H323" s="288"/>
      <c r="I323" s="288"/>
      <c r="J323" s="288"/>
      <c r="K323" s="288"/>
      <c r="L323" s="288"/>
      <c r="M323" s="288"/>
      <c r="N323" s="288"/>
      <c r="O323" s="288"/>
      <c r="P323" s="291"/>
      <c r="Q323" s="288"/>
      <c r="R323" s="265"/>
      <c r="S323" s="297"/>
      <c r="T323" s="297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8"/>
      <c r="F324" s="288"/>
      <c r="G324" s="288"/>
      <c r="H324" s="288"/>
      <c r="I324" s="288"/>
      <c r="J324" s="288"/>
      <c r="K324" s="288"/>
      <c r="L324" s="288"/>
      <c r="M324" s="288"/>
      <c r="N324" s="288"/>
      <c r="O324" s="288"/>
      <c r="P324" s="291"/>
      <c r="Q324" s="288"/>
      <c r="R324" s="265"/>
      <c r="S324" s="297"/>
      <c r="T324" s="297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8"/>
      <c r="F325" s="288"/>
      <c r="G325" s="288"/>
      <c r="H325" s="288"/>
      <c r="I325" s="288"/>
      <c r="J325" s="288"/>
      <c r="K325" s="288"/>
      <c r="L325" s="288"/>
      <c r="M325" s="288"/>
      <c r="N325" s="288"/>
      <c r="O325" s="288"/>
      <c r="P325" s="291"/>
      <c r="Q325" s="288"/>
      <c r="R325" s="265"/>
      <c r="S325" s="297"/>
      <c r="T325" s="297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8"/>
      <c r="F326" s="288"/>
      <c r="G326" s="288"/>
      <c r="H326" s="288"/>
      <c r="I326" s="288"/>
      <c r="J326" s="288"/>
      <c r="K326" s="288"/>
      <c r="L326" s="288"/>
      <c r="M326" s="288"/>
      <c r="N326" s="288"/>
      <c r="O326" s="288"/>
      <c r="P326" s="291"/>
      <c r="Q326" s="288"/>
      <c r="R326" s="265"/>
      <c r="S326" s="297"/>
      <c r="T326" s="297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8"/>
      <c r="F327" s="288"/>
      <c r="G327" s="288"/>
      <c r="H327" s="288"/>
      <c r="I327" s="288"/>
      <c r="J327" s="288"/>
      <c r="K327" s="288"/>
      <c r="L327" s="288"/>
      <c r="M327" s="288"/>
      <c r="N327" s="288"/>
      <c r="O327" s="288"/>
      <c r="P327" s="291"/>
      <c r="Q327" s="288"/>
      <c r="R327" s="265"/>
      <c r="S327" s="297"/>
      <c r="T327" s="297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8"/>
      <c r="F328" s="288"/>
      <c r="G328" s="288"/>
      <c r="H328" s="288"/>
      <c r="I328" s="288"/>
      <c r="J328" s="288"/>
      <c r="K328" s="288"/>
      <c r="L328" s="288"/>
      <c r="M328" s="288"/>
      <c r="N328" s="288"/>
      <c r="O328" s="288"/>
      <c r="P328" s="291"/>
      <c r="Q328" s="288"/>
      <c r="R328" s="265"/>
      <c r="S328" s="297"/>
      <c r="T328" s="297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8"/>
      <c r="F329" s="288"/>
      <c r="G329" s="288"/>
      <c r="H329" s="288"/>
      <c r="I329" s="288"/>
      <c r="J329" s="288"/>
      <c r="K329" s="288"/>
      <c r="L329" s="288"/>
      <c r="M329" s="288"/>
      <c r="N329" s="288"/>
      <c r="O329" s="288"/>
      <c r="P329" s="291"/>
      <c r="Q329" s="288"/>
      <c r="R329" s="265"/>
      <c r="S329" s="297"/>
      <c r="T329" s="297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8"/>
      <c r="F330" s="288"/>
      <c r="G330" s="288"/>
      <c r="H330" s="288"/>
      <c r="I330" s="288"/>
      <c r="J330" s="288"/>
      <c r="K330" s="288"/>
      <c r="L330" s="288"/>
      <c r="M330" s="288"/>
      <c r="N330" s="288"/>
      <c r="O330" s="288"/>
      <c r="P330" s="291"/>
      <c r="Q330" s="288"/>
      <c r="R330" s="265"/>
      <c r="S330" s="297"/>
      <c r="T330" s="297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8"/>
      <c r="F331" s="288"/>
      <c r="G331" s="288"/>
      <c r="H331" s="288"/>
      <c r="I331" s="288"/>
      <c r="J331" s="288"/>
      <c r="K331" s="288"/>
      <c r="L331" s="288"/>
      <c r="M331" s="288"/>
      <c r="N331" s="288"/>
      <c r="O331" s="288"/>
      <c r="P331" s="291"/>
      <c r="Q331" s="288"/>
      <c r="R331" s="265"/>
      <c r="S331" s="297"/>
      <c r="T331" s="297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8"/>
      <c r="F332" s="288"/>
      <c r="G332" s="288"/>
      <c r="H332" s="288"/>
      <c r="I332" s="288"/>
      <c r="J332" s="288"/>
      <c r="K332" s="288"/>
      <c r="L332" s="288"/>
      <c r="M332" s="288"/>
      <c r="N332" s="288"/>
      <c r="O332" s="288"/>
      <c r="P332" s="291"/>
      <c r="Q332" s="288"/>
      <c r="R332" s="265"/>
      <c r="S332" s="297"/>
      <c r="T332" s="297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8"/>
      <c r="F333" s="288"/>
      <c r="G333" s="288"/>
      <c r="H333" s="288"/>
      <c r="I333" s="288"/>
      <c r="J333" s="288"/>
      <c r="K333" s="288"/>
      <c r="L333" s="288"/>
      <c r="M333" s="288"/>
      <c r="N333" s="288"/>
      <c r="O333" s="288"/>
      <c r="P333" s="291"/>
      <c r="Q333" s="288"/>
      <c r="R333" s="265"/>
      <c r="S333" s="297"/>
      <c r="T333" s="297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8"/>
      <c r="F334" s="288"/>
      <c r="G334" s="288"/>
      <c r="H334" s="288"/>
      <c r="I334" s="288"/>
      <c r="J334" s="288"/>
      <c r="K334" s="288"/>
      <c r="L334" s="288"/>
      <c r="M334" s="288"/>
      <c r="N334" s="288"/>
      <c r="O334" s="288"/>
      <c r="P334" s="291"/>
      <c r="Q334" s="288"/>
      <c r="R334" s="265"/>
      <c r="S334" s="297"/>
      <c r="T334" s="297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8"/>
      <c r="F335" s="288"/>
      <c r="G335" s="288"/>
      <c r="H335" s="288"/>
      <c r="I335" s="288"/>
      <c r="J335" s="288"/>
      <c r="K335" s="288"/>
      <c r="L335" s="288"/>
      <c r="M335" s="288"/>
      <c r="N335" s="288"/>
      <c r="O335" s="288"/>
      <c r="P335" s="291"/>
      <c r="Q335" s="288"/>
      <c r="R335" s="265"/>
      <c r="S335" s="297"/>
      <c r="T335" s="297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8"/>
      <c r="F336" s="288"/>
      <c r="G336" s="288"/>
      <c r="H336" s="288"/>
      <c r="I336" s="288"/>
      <c r="J336" s="288"/>
      <c r="K336" s="288"/>
      <c r="L336" s="288"/>
      <c r="M336" s="288"/>
      <c r="N336" s="288"/>
      <c r="O336" s="288"/>
      <c r="P336" s="291"/>
      <c r="Q336" s="288"/>
      <c r="R336" s="265"/>
      <c r="S336" s="297"/>
      <c r="T336" s="297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8"/>
      <c r="F337" s="288"/>
      <c r="G337" s="288"/>
      <c r="H337" s="288"/>
      <c r="I337" s="288"/>
      <c r="J337" s="288"/>
      <c r="K337" s="288"/>
      <c r="L337" s="288"/>
      <c r="M337" s="288"/>
      <c r="N337" s="288"/>
      <c r="O337" s="288"/>
      <c r="P337" s="291"/>
      <c r="Q337" s="288"/>
      <c r="R337" s="265"/>
      <c r="S337" s="297"/>
      <c r="T337" s="297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8"/>
      <c r="F338" s="288"/>
      <c r="G338" s="288"/>
      <c r="H338" s="288"/>
      <c r="I338" s="288"/>
      <c r="J338" s="288"/>
      <c r="K338" s="288"/>
      <c r="L338" s="288"/>
      <c r="M338" s="288"/>
      <c r="N338" s="288"/>
      <c r="O338" s="288"/>
      <c r="P338" s="291"/>
      <c r="Q338" s="288"/>
      <c r="R338" s="265"/>
      <c r="S338" s="297"/>
      <c r="T338" s="297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8"/>
      <c r="F339" s="288"/>
      <c r="G339" s="288"/>
      <c r="H339" s="288"/>
      <c r="I339" s="288"/>
      <c r="J339" s="288"/>
      <c r="K339" s="288"/>
      <c r="L339" s="288"/>
      <c r="M339" s="288"/>
      <c r="N339" s="288"/>
      <c r="O339" s="288"/>
      <c r="P339" s="291"/>
      <c r="Q339" s="288"/>
      <c r="R339" s="265"/>
      <c r="S339" s="297"/>
      <c r="T339" s="297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8"/>
      <c r="F340" s="288"/>
      <c r="G340" s="288"/>
      <c r="H340" s="288"/>
      <c r="I340" s="288"/>
      <c r="J340" s="288"/>
      <c r="K340" s="288"/>
      <c r="L340" s="288"/>
      <c r="M340" s="288"/>
      <c r="N340" s="288"/>
      <c r="O340" s="288"/>
      <c r="P340" s="291"/>
      <c r="Q340" s="288"/>
      <c r="R340" s="265"/>
      <c r="S340" s="297"/>
      <c r="T340" s="297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8"/>
      <c r="F341" s="288"/>
      <c r="G341" s="288"/>
      <c r="H341" s="288"/>
      <c r="I341" s="288"/>
      <c r="J341" s="288"/>
      <c r="K341" s="288"/>
      <c r="L341" s="288"/>
      <c r="M341" s="288"/>
      <c r="N341" s="288"/>
      <c r="O341" s="288"/>
      <c r="P341" s="291"/>
      <c r="Q341" s="288"/>
      <c r="R341" s="265"/>
      <c r="S341" s="297"/>
      <c r="T341" s="297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8"/>
      <c r="F342" s="288"/>
      <c r="G342" s="288"/>
      <c r="H342" s="288"/>
      <c r="I342" s="288"/>
      <c r="J342" s="288"/>
      <c r="K342" s="288"/>
      <c r="L342" s="288"/>
      <c r="M342" s="288"/>
      <c r="N342" s="288"/>
      <c r="O342" s="288"/>
      <c r="P342" s="291"/>
      <c r="Q342" s="288"/>
      <c r="R342" s="265"/>
      <c r="S342" s="297"/>
      <c r="T342" s="297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8"/>
      <c r="F343" s="288"/>
      <c r="G343" s="288"/>
      <c r="H343" s="288"/>
      <c r="I343" s="288"/>
      <c r="J343" s="288"/>
      <c r="K343" s="288"/>
      <c r="L343" s="288"/>
      <c r="M343" s="288"/>
      <c r="N343" s="288"/>
      <c r="O343" s="288"/>
      <c r="P343" s="291"/>
      <c r="Q343" s="288"/>
      <c r="R343" s="265"/>
      <c r="S343" s="297"/>
      <c r="T343" s="297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8"/>
      <c r="F344" s="288"/>
      <c r="G344" s="288"/>
      <c r="H344" s="288"/>
      <c r="I344" s="288"/>
      <c r="J344" s="288"/>
      <c r="K344" s="288"/>
      <c r="L344" s="288"/>
      <c r="M344" s="288"/>
      <c r="N344" s="288"/>
      <c r="O344" s="288"/>
      <c r="P344" s="291"/>
      <c r="Q344" s="288"/>
      <c r="R344" s="265"/>
      <c r="S344" s="297"/>
      <c r="T344" s="297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8"/>
      <c r="F345" s="288"/>
      <c r="G345" s="288"/>
      <c r="H345" s="288"/>
      <c r="I345" s="288"/>
      <c r="J345" s="288"/>
      <c r="K345" s="288"/>
      <c r="L345" s="288"/>
      <c r="M345" s="288"/>
      <c r="N345" s="288"/>
      <c r="O345" s="288"/>
      <c r="P345" s="291"/>
      <c r="Q345" s="288"/>
      <c r="R345" s="265"/>
      <c r="S345" s="297"/>
      <c r="T345" s="297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8"/>
      <c r="F346" s="288"/>
      <c r="G346" s="288"/>
      <c r="H346" s="288"/>
      <c r="I346" s="288"/>
      <c r="J346" s="288"/>
      <c r="K346" s="288"/>
      <c r="L346" s="288"/>
      <c r="M346" s="288"/>
      <c r="N346" s="288"/>
      <c r="O346" s="288"/>
      <c r="P346" s="291"/>
      <c r="Q346" s="288"/>
      <c r="R346" s="265"/>
      <c r="S346" s="297"/>
      <c r="T346" s="297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8"/>
      <c r="F347" s="288"/>
      <c r="G347" s="288"/>
      <c r="H347" s="288"/>
      <c r="I347" s="288"/>
      <c r="J347" s="288"/>
      <c r="K347" s="288"/>
      <c r="L347" s="288"/>
      <c r="M347" s="288"/>
      <c r="N347" s="288"/>
      <c r="O347" s="288"/>
      <c r="P347" s="291"/>
      <c r="Q347" s="288"/>
      <c r="R347" s="265"/>
      <c r="S347" s="297"/>
      <c r="T347" s="297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8"/>
      <c r="F348" s="288"/>
      <c r="G348" s="288"/>
      <c r="H348" s="288"/>
      <c r="I348" s="288"/>
      <c r="J348" s="288"/>
      <c r="K348" s="288"/>
      <c r="L348" s="288"/>
      <c r="M348" s="288"/>
      <c r="N348" s="288"/>
      <c r="O348" s="288"/>
      <c r="P348" s="291"/>
      <c r="Q348" s="288"/>
      <c r="R348" s="265"/>
      <c r="S348" s="297"/>
      <c r="T348" s="297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8"/>
      <c r="F349" s="288"/>
      <c r="G349" s="288"/>
      <c r="H349" s="288"/>
      <c r="I349" s="288"/>
      <c r="J349" s="288"/>
      <c r="K349" s="288"/>
      <c r="L349" s="288"/>
      <c r="M349" s="288"/>
      <c r="N349" s="288"/>
      <c r="O349" s="288"/>
      <c r="P349" s="291"/>
      <c r="Q349" s="288"/>
      <c r="R349" s="265"/>
      <c r="S349" s="297"/>
      <c r="T349" s="297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8"/>
      <c r="F350" s="288"/>
      <c r="G350" s="288"/>
      <c r="H350" s="288"/>
      <c r="I350" s="288"/>
      <c r="J350" s="288"/>
      <c r="K350" s="288"/>
      <c r="L350" s="288"/>
      <c r="M350" s="288"/>
      <c r="N350" s="288"/>
      <c r="O350" s="288"/>
      <c r="P350" s="291"/>
      <c r="Q350" s="288"/>
      <c r="R350" s="265"/>
      <c r="S350" s="297"/>
      <c r="T350" s="297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8"/>
      <c r="F351" s="288"/>
      <c r="G351" s="288"/>
      <c r="H351" s="288"/>
      <c r="I351" s="288"/>
      <c r="J351" s="288"/>
      <c r="K351" s="288"/>
      <c r="L351" s="288"/>
      <c r="M351" s="288"/>
      <c r="N351" s="288"/>
      <c r="O351" s="288"/>
      <c r="P351" s="291"/>
      <c r="Q351" s="288"/>
      <c r="R351" s="265"/>
      <c r="S351" s="297"/>
      <c r="T351" s="297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8"/>
      <c r="F352" s="288"/>
      <c r="G352" s="288"/>
      <c r="H352" s="288"/>
      <c r="I352" s="288"/>
      <c r="J352" s="288"/>
      <c r="K352" s="288"/>
      <c r="L352" s="288"/>
      <c r="M352" s="288"/>
      <c r="N352" s="288"/>
      <c r="O352" s="288"/>
      <c r="P352" s="291"/>
      <c r="Q352" s="288"/>
      <c r="R352" s="265"/>
      <c r="S352" s="297"/>
      <c r="T352" s="297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8"/>
      <c r="F353" s="288"/>
      <c r="G353" s="288"/>
      <c r="H353" s="288"/>
      <c r="I353" s="288"/>
      <c r="J353" s="288"/>
      <c r="K353" s="288"/>
      <c r="L353" s="288"/>
      <c r="M353" s="288"/>
      <c r="N353" s="288"/>
      <c r="O353" s="288"/>
      <c r="P353" s="291"/>
      <c r="Q353" s="288"/>
      <c r="R353" s="265"/>
      <c r="S353" s="297"/>
      <c r="T353" s="297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8"/>
      <c r="F354" s="288"/>
      <c r="G354" s="288"/>
      <c r="H354" s="288"/>
      <c r="I354" s="288"/>
      <c r="J354" s="288"/>
      <c r="K354" s="288"/>
      <c r="L354" s="288"/>
      <c r="M354" s="288"/>
      <c r="N354" s="288"/>
      <c r="O354" s="288"/>
      <c r="P354" s="291"/>
      <c r="Q354" s="288"/>
      <c r="R354" s="265"/>
      <c r="S354" s="297"/>
      <c r="T354" s="297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8"/>
      <c r="F355" s="288"/>
      <c r="G355" s="288"/>
      <c r="H355" s="288"/>
      <c r="I355" s="288"/>
      <c r="J355" s="288"/>
      <c r="K355" s="288"/>
      <c r="L355" s="288"/>
      <c r="M355" s="288"/>
      <c r="N355" s="288"/>
      <c r="O355" s="288"/>
      <c r="P355" s="291"/>
      <c r="Q355" s="288"/>
      <c r="R355" s="265"/>
      <c r="S355" s="297"/>
      <c r="T355" s="297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8"/>
      <c r="F356" s="288"/>
      <c r="G356" s="288"/>
      <c r="H356" s="288"/>
      <c r="I356" s="288"/>
      <c r="J356" s="288"/>
      <c r="K356" s="288"/>
      <c r="L356" s="288"/>
      <c r="M356" s="288"/>
      <c r="N356" s="288"/>
      <c r="O356" s="288"/>
      <c r="P356" s="291"/>
      <c r="Q356" s="288"/>
      <c r="R356" s="265"/>
      <c r="S356" s="297"/>
      <c r="T356" s="297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8"/>
      <c r="F357" s="288"/>
      <c r="G357" s="288"/>
      <c r="H357" s="288"/>
      <c r="I357" s="288"/>
      <c r="J357" s="288"/>
      <c r="K357" s="288"/>
      <c r="L357" s="288"/>
      <c r="M357" s="288"/>
      <c r="N357" s="288"/>
      <c r="O357" s="288"/>
      <c r="P357" s="291"/>
      <c r="Q357" s="288"/>
      <c r="R357" s="265"/>
      <c r="S357" s="297"/>
      <c r="T357" s="297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8"/>
      <c r="F358" s="288"/>
      <c r="G358" s="288"/>
      <c r="H358" s="288"/>
      <c r="I358" s="288"/>
      <c r="J358" s="288"/>
      <c r="K358" s="288"/>
      <c r="L358" s="288"/>
      <c r="M358" s="288"/>
      <c r="N358" s="288"/>
      <c r="O358" s="288"/>
      <c r="P358" s="291"/>
      <c r="Q358" s="288"/>
      <c r="R358" s="265"/>
      <c r="S358" s="297"/>
      <c r="T358" s="297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8"/>
      <c r="F359" s="288"/>
      <c r="G359" s="288"/>
      <c r="H359" s="288"/>
      <c r="I359" s="288"/>
      <c r="J359" s="288"/>
      <c r="K359" s="288"/>
      <c r="L359" s="288"/>
      <c r="M359" s="288"/>
      <c r="N359" s="288"/>
      <c r="O359" s="288"/>
      <c r="P359" s="291"/>
      <c r="Q359" s="288"/>
      <c r="R359" s="265"/>
      <c r="S359" s="297"/>
      <c r="T359" s="297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8"/>
      <c r="F360" s="288"/>
      <c r="G360" s="288"/>
      <c r="H360" s="288"/>
      <c r="I360" s="288"/>
      <c r="J360" s="288"/>
      <c r="K360" s="288"/>
      <c r="L360" s="288"/>
      <c r="M360" s="288"/>
      <c r="N360" s="288"/>
      <c r="O360" s="288"/>
      <c r="P360" s="291"/>
      <c r="Q360" s="288"/>
      <c r="R360" s="265"/>
      <c r="S360" s="297"/>
      <c r="T360" s="297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8"/>
      <c r="F361" s="288"/>
      <c r="G361" s="288"/>
      <c r="H361" s="288"/>
      <c r="I361" s="288"/>
      <c r="J361" s="288"/>
      <c r="K361" s="288"/>
      <c r="L361" s="288"/>
      <c r="M361" s="288"/>
      <c r="N361" s="288"/>
      <c r="O361" s="288"/>
      <c r="P361" s="291"/>
      <c r="Q361" s="288"/>
      <c r="R361" s="265"/>
      <c r="S361" s="297"/>
      <c r="T361" s="297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8"/>
      <c r="F362" s="288"/>
      <c r="G362" s="288"/>
      <c r="H362" s="288"/>
      <c r="I362" s="288"/>
      <c r="J362" s="288"/>
      <c r="K362" s="288"/>
      <c r="L362" s="288"/>
      <c r="M362" s="288"/>
      <c r="N362" s="288"/>
      <c r="O362" s="288"/>
      <c r="P362" s="291"/>
      <c r="Q362" s="288"/>
      <c r="R362" s="265"/>
      <c r="S362" s="297"/>
      <c r="T362" s="297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8"/>
      <c r="F363" s="288"/>
      <c r="G363" s="288"/>
      <c r="H363" s="288"/>
      <c r="I363" s="288"/>
      <c r="J363" s="288"/>
      <c r="K363" s="288"/>
      <c r="L363" s="288"/>
      <c r="M363" s="288"/>
      <c r="N363" s="288"/>
      <c r="O363" s="288"/>
      <c r="P363" s="291"/>
      <c r="Q363" s="288"/>
      <c r="R363" s="265"/>
      <c r="S363" s="297"/>
      <c r="T363" s="297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8"/>
      <c r="F364" s="288"/>
      <c r="G364" s="288"/>
      <c r="H364" s="288"/>
      <c r="I364" s="288"/>
      <c r="J364" s="288"/>
      <c r="K364" s="288"/>
      <c r="L364" s="288"/>
      <c r="M364" s="288"/>
      <c r="N364" s="288"/>
      <c r="O364" s="288"/>
      <c r="P364" s="291"/>
      <c r="Q364" s="288"/>
      <c r="R364" s="265"/>
      <c r="S364" s="297"/>
      <c r="T364" s="297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8"/>
      <c r="F365" s="288"/>
      <c r="G365" s="288"/>
      <c r="H365" s="288"/>
      <c r="I365" s="288"/>
      <c r="J365" s="288"/>
      <c r="K365" s="288"/>
      <c r="L365" s="288"/>
      <c r="M365" s="288"/>
      <c r="N365" s="288"/>
      <c r="O365" s="288"/>
      <c r="P365" s="291"/>
      <c r="Q365" s="288"/>
      <c r="R365" s="265"/>
      <c r="S365" s="297"/>
      <c r="T365" s="297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8"/>
      <c r="F366" s="288"/>
      <c r="G366" s="288"/>
      <c r="H366" s="288"/>
      <c r="I366" s="288"/>
      <c r="J366" s="288"/>
      <c r="K366" s="288"/>
      <c r="L366" s="288"/>
      <c r="M366" s="288"/>
      <c r="N366" s="288"/>
      <c r="O366" s="288"/>
      <c r="P366" s="291"/>
      <c r="Q366" s="288"/>
      <c r="R366" s="265"/>
      <c r="S366" s="297"/>
      <c r="T366" s="297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8"/>
      <c r="F367" s="288"/>
      <c r="G367" s="288"/>
      <c r="H367" s="288"/>
      <c r="I367" s="288"/>
      <c r="J367" s="288"/>
      <c r="K367" s="288"/>
      <c r="L367" s="288"/>
      <c r="M367" s="288"/>
      <c r="N367" s="288"/>
      <c r="O367" s="288"/>
      <c r="P367" s="291"/>
      <c r="Q367" s="288"/>
      <c r="R367" s="265"/>
      <c r="S367" s="297"/>
      <c r="T367" s="297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8"/>
      <c r="F368" s="288"/>
      <c r="G368" s="288"/>
      <c r="H368" s="288"/>
      <c r="I368" s="288"/>
      <c r="J368" s="288"/>
      <c r="K368" s="288"/>
      <c r="L368" s="288"/>
      <c r="M368" s="288"/>
      <c r="N368" s="288"/>
      <c r="O368" s="288"/>
      <c r="P368" s="291"/>
      <c r="Q368" s="288"/>
      <c r="R368" s="265"/>
      <c r="S368" s="297"/>
      <c r="T368" s="297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8"/>
      <c r="F369" s="288"/>
      <c r="G369" s="288"/>
      <c r="H369" s="288"/>
      <c r="I369" s="288"/>
      <c r="J369" s="288"/>
      <c r="K369" s="288"/>
      <c r="L369" s="288"/>
      <c r="M369" s="288"/>
      <c r="N369" s="288"/>
      <c r="O369" s="288"/>
      <c r="P369" s="291"/>
      <c r="Q369" s="288"/>
      <c r="R369" s="265"/>
      <c r="S369" s="297"/>
      <c r="T369" s="297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8"/>
      <c r="F370" s="288"/>
      <c r="G370" s="288"/>
      <c r="H370" s="288"/>
      <c r="I370" s="288"/>
      <c r="J370" s="288"/>
      <c r="K370" s="288"/>
      <c r="L370" s="288"/>
      <c r="M370" s="288"/>
      <c r="N370" s="288"/>
      <c r="O370" s="288"/>
      <c r="P370" s="291"/>
      <c r="Q370" s="288"/>
      <c r="R370" s="265"/>
      <c r="S370" s="297"/>
      <c r="T370" s="297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8"/>
      <c r="F371" s="288"/>
      <c r="G371" s="288"/>
      <c r="H371" s="288"/>
      <c r="I371" s="288"/>
      <c r="J371" s="288"/>
      <c r="K371" s="288"/>
      <c r="L371" s="288"/>
      <c r="M371" s="288"/>
      <c r="N371" s="288"/>
      <c r="O371" s="288"/>
      <c r="P371" s="291"/>
      <c r="Q371" s="288"/>
      <c r="R371" s="265"/>
      <c r="S371" s="297"/>
      <c r="T371" s="297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8"/>
      <c r="F372" s="288"/>
      <c r="G372" s="288"/>
      <c r="H372" s="288"/>
      <c r="I372" s="288"/>
      <c r="J372" s="288"/>
      <c r="K372" s="288"/>
      <c r="L372" s="288"/>
      <c r="M372" s="288"/>
      <c r="N372" s="288"/>
      <c r="O372" s="288"/>
      <c r="P372" s="291"/>
      <c r="Q372" s="288"/>
      <c r="R372" s="265"/>
      <c r="S372" s="297"/>
      <c r="T372" s="297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8"/>
      <c r="F373" s="288"/>
      <c r="G373" s="288"/>
      <c r="H373" s="288"/>
      <c r="I373" s="288"/>
      <c r="J373" s="288"/>
      <c r="K373" s="288"/>
      <c r="L373" s="288"/>
      <c r="M373" s="288"/>
      <c r="N373" s="288"/>
      <c r="O373" s="288"/>
      <c r="P373" s="291"/>
      <c r="Q373" s="288"/>
      <c r="R373" s="265"/>
      <c r="S373" s="297"/>
      <c r="T373" s="297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8"/>
      <c r="F374" s="288"/>
      <c r="G374" s="288"/>
      <c r="H374" s="288"/>
      <c r="I374" s="288"/>
      <c r="J374" s="288"/>
      <c r="K374" s="288"/>
      <c r="L374" s="288"/>
      <c r="M374" s="288"/>
      <c r="N374" s="288"/>
      <c r="O374" s="288"/>
      <c r="P374" s="291"/>
      <c r="Q374" s="288"/>
      <c r="R374" s="265"/>
      <c r="S374" s="297"/>
      <c r="T374" s="297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8"/>
      <c r="F375" s="288"/>
      <c r="G375" s="288"/>
      <c r="H375" s="288"/>
      <c r="I375" s="288"/>
      <c r="J375" s="288"/>
      <c r="K375" s="288"/>
      <c r="L375" s="288"/>
      <c r="M375" s="288"/>
      <c r="N375" s="288"/>
      <c r="O375" s="288"/>
      <c r="P375" s="291"/>
      <c r="Q375" s="288"/>
      <c r="R375" s="265"/>
      <c r="S375" s="297"/>
      <c r="T375" s="297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8"/>
      <c r="F376" s="288"/>
      <c r="G376" s="288"/>
      <c r="H376" s="288"/>
      <c r="I376" s="288"/>
      <c r="J376" s="288"/>
      <c r="K376" s="288"/>
      <c r="L376" s="288"/>
      <c r="M376" s="288"/>
      <c r="N376" s="288"/>
      <c r="O376" s="288"/>
      <c r="P376" s="291"/>
      <c r="Q376" s="288"/>
      <c r="R376" s="265"/>
      <c r="S376" s="297"/>
      <c r="T376" s="297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8"/>
      <c r="F377" s="288"/>
      <c r="G377" s="288"/>
      <c r="H377" s="288"/>
      <c r="I377" s="288"/>
      <c r="J377" s="288"/>
      <c r="K377" s="288"/>
      <c r="L377" s="288"/>
      <c r="M377" s="288"/>
      <c r="N377" s="288"/>
      <c r="O377" s="288"/>
      <c r="P377" s="291"/>
      <c r="Q377" s="288"/>
      <c r="R377" s="265"/>
      <c r="S377" s="297"/>
      <c r="T377" s="297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8"/>
      <c r="F378" s="288"/>
      <c r="G378" s="288"/>
      <c r="H378" s="288"/>
      <c r="I378" s="288"/>
      <c r="J378" s="288"/>
      <c r="K378" s="288"/>
      <c r="L378" s="288"/>
      <c r="M378" s="288"/>
      <c r="N378" s="288"/>
      <c r="O378" s="288"/>
      <c r="P378" s="291"/>
      <c r="Q378" s="288"/>
      <c r="R378" s="265"/>
      <c r="S378" s="297"/>
      <c r="T378" s="297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8"/>
      <c r="F379" s="288"/>
      <c r="G379" s="288"/>
      <c r="H379" s="288"/>
      <c r="I379" s="288"/>
      <c r="J379" s="288"/>
      <c r="K379" s="288"/>
      <c r="L379" s="288"/>
      <c r="M379" s="288"/>
      <c r="N379" s="288"/>
      <c r="O379" s="288"/>
      <c r="P379" s="291"/>
      <c r="Q379" s="288"/>
      <c r="R379" s="265"/>
      <c r="S379" s="297"/>
      <c r="T379" s="297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8"/>
      <c r="F380" s="288"/>
      <c r="G380" s="288"/>
      <c r="H380" s="288"/>
      <c r="I380" s="288"/>
      <c r="J380" s="288"/>
      <c r="K380" s="288"/>
      <c r="L380" s="288"/>
      <c r="M380" s="288"/>
      <c r="N380" s="288"/>
      <c r="O380" s="288"/>
      <c r="P380" s="291"/>
      <c r="Q380" s="288"/>
      <c r="R380" s="265"/>
      <c r="S380" s="297"/>
      <c r="T380" s="297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8"/>
      <c r="F381" s="288"/>
      <c r="G381" s="288"/>
      <c r="H381" s="288"/>
      <c r="I381" s="288"/>
      <c r="J381" s="288"/>
      <c r="K381" s="288"/>
      <c r="L381" s="288"/>
      <c r="M381" s="288"/>
      <c r="N381" s="288"/>
      <c r="O381" s="288"/>
      <c r="P381" s="291"/>
      <c r="Q381" s="288"/>
      <c r="R381" s="265"/>
      <c r="S381" s="297"/>
      <c r="T381" s="297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8"/>
      <c r="F382" s="288"/>
      <c r="G382" s="288"/>
      <c r="H382" s="288"/>
      <c r="I382" s="288"/>
      <c r="J382" s="288"/>
      <c r="K382" s="288"/>
      <c r="L382" s="288"/>
      <c r="M382" s="288"/>
      <c r="N382" s="288"/>
      <c r="O382" s="288"/>
      <c r="P382" s="291"/>
      <c r="Q382" s="288"/>
      <c r="R382" s="265"/>
      <c r="S382" s="297"/>
      <c r="T382" s="297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8"/>
      <c r="F383" s="288"/>
      <c r="G383" s="288"/>
      <c r="H383" s="288"/>
      <c r="I383" s="288"/>
      <c r="J383" s="288"/>
      <c r="K383" s="288"/>
      <c r="L383" s="288"/>
      <c r="M383" s="288"/>
      <c r="N383" s="288"/>
      <c r="O383" s="288"/>
      <c r="P383" s="291"/>
      <c r="Q383" s="288"/>
      <c r="R383" s="265"/>
      <c r="S383" s="297"/>
      <c r="T383" s="297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8"/>
      <c r="F384" s="288"/>
      <c r="G384" s="288"/>
      <c r="H384" s="288"/>
      <c r="I384" s="288"/>
      <c r="J384" s="288"/>
      <c r="K384" s="288"/>
      <c r="L384" s="288"/>
      <c r="M384" s="288"/>
      <c r="N384" s="288"/>
      <c r="O384" s="288"/>
      <c r="P384" s="291"/>
      <c r="Q384" s="288"/>
      <c r="R384" s="265"/>
      <c r="S384" s="297"/>
      <c r="T384" s="297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8"/>
      <c r="F385" s="288"/>
      <c r="G385" s="288"/>
      <c r="H385" s="288"/>
      <c r="I385" s="288"/>
      <c r="J385" s="288"/>
      <c r="K385" s="288"/>
      <c r="L385" s="288"/>
      <c r="M385" s="288"/>
      <c r="N385" s="288"/>
      <c r="O385" s="288"/>
      <c r="P385" s="291"/>
      <c r="Q385" s="288"/>
      <c r="R385" s="265"/>
      <c r="S385" s="297"/>
      <c r="T385" s="297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8"/>
      <c r="F386" s="288"/>
      <c r="G386" s="288"/>
      <c r="H386" s="288"/>
      <c r="I386" s="288"/>
      <c r="J386" s="288"/>
      <c r="K386" s="288"/>
      <c r="L386" s="288"/>
      <c r="M386" s="288"/>
      <c r="N386" s="288"/>
      <c r="O386" s="288"/>
      <c r="P386" s="291"/>
      <c r="Q386" s="288"/>
      <c r="R386" s="265"/>
      <c r="S386" s="297"/>
      <c r="T386" s="297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8"/>
      <c r="F387" s="288"/>
      <c r="G387" s="288"/>
      <c r="H387" s="288"/>
      <c r="I387" s="288"/>
      <c r="J387" s="288"/>
      <c r="K387" s="288"/>
      <c r="L387" s="288"/>
      <c r="M387" s="288"/>
      <c r="N387" s="288"/>
      <c r="O387" s="288"/>
      <c r="P387" s="291"/>
      <c r="Q387" s="288"/>
      <c r="R387" s="265"/>
      <c r="S387" s="297"/>
      <c r="T387" s="297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8"/>
      <c r="F388" s="288"/>
      <c r="G388" s="288"/>
      <c r="H388" s="288"/>
      <c r="I388" s="288"/>
      <c r="J388" s="288"/>
      <c r="K388" s="288"/>
      <c r="L388" s="288"/>
      <c r="M388" s="288"/>
      <c r="N388" s="288"/>
      <c r="O388" s="288"/>
      <c r="P388" s="291"/>
      <c r="Q388" s="288"/>
      <c r="R388" s="265"/>
      <c r="S388" s="297"/>
      <c r="T388" s="297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8"/>
      <c r="F389" s="288"/>
      <c r="G389" s="288"/>
      <c r="H389" s="288"/>
      <c r="I389" s="288"/>
      <c r="J389" s="288"/>
      <c r="K389" s="288"/>
      <c r="L389" s="288"/>
      <c r="M389" s="288"/>
      <c r="N389" s="288"/>
      <c r="O389" s="288"/>
      <c r="P389" s="291"/>
      <c r="Q389" s="288"/>
      <c r="R389" s="265"/>
      <c r="S389" s="297"/>
      <c r="T389" s="297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8"/>
      <c r="F390" s="288"/>
      <c r="G390" s="288"/>
      <c r="H390" s="288"/>
      <c r="I390" s="288"/>
      <c r="J390" s="288"/>
      <c r="K390" s="288"/>
      <c r="L390" s="288"/>
      <c r="M390" s="288"/>
      <c r="N390" s="288"/>
      <c r="O390" s="288"/>
      <c r="P390" s="291"/>
      <c r="Q390" s="288"/>
      <c r="R390" s="265"/>
      <c r="S390" s="297"/>
      <c r="T390" s="297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8"/>
      <c r="F391" s="288"/>
      <c r="G391" s="288"/>
      <c r="H391" s="288"/>
      <c r="I391" s="288"/>
      <c r="J391" s="288"/>
      <c r="K391" s="288"/>
      <c r="L391" s="288"/>
      <c r="M391" s="288"/>
      <c r="N391" s="288"/>
      <c r="O391" s="288"/>
      <c r="P391" s="291"/>
      <c r="Q391" s="288"/>
      <c r="R391" s="265"/>
      <c r="S391" s="297"/>
      <c r="T391" s="297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8"/>
      <c r="F392" s="288"/>
      <c r="G392" s="288"/>
      <c r="H392" s="288"/>
      <c r="I392" s="288"/>
      <c r="J392" s="288"/>
      <c r="K392" s="288"/>
      <c r="L392" s="288"/>
      <c r="M392" s="288"/>
      <c r="N392" s="288"/>
      <c r="O392" s="288"/>
      <c r="P392" s="291"/>
      <c r="Q392" s="288"/>
      <c r="R392" s="265"/>
      <c r="S392" s="297"/>
      <c r="T392" s="297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8"/>
      <c r="F393" s="288"/>
      <c r="G393" s="288"/>
      <c r="H393" s="288"/>
      <c r="I393" s="288"/>
      <c r="J393" s="288"/>
      <c r="K393" s="288"/>
      <c r="L393" s="288"/>
      <c r="M393" s="288"/>
      <c r="N393" s="288"/>
      <c r="O393" s="288"/>
      <c r="P393" s="291"/>
      <c r="Q393" s="288"/>
      <c r="R393" s="265"/>
      <c r="S393" s="297"/>
      <c r="T393" s="297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8"/>
      <c r="F394" s="288"/>
      <c r="G394" s="288"/>
      <c r="H394" s="288"/>
      <c r="I394" s="288"/>
      <c r="J394" s="288"/>
      <c r="K394" s="288"/>
      <c r="L394" s="288"/>
      <c r="M394" s="288"/>
      <c r="N394" s="288"/>
      <c r="O394" s="288"/>
      <c r="P394" s="291"/>
      <c r="Q394" s="288"/>
      <c r="R394" s="265"/>
      <c r="S394" s="297"/>
      <c r="T394" s="297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8"/>
      <c r="F395" s="288"/>
      <c r="G395" s="288"/>
      <c r="H395" s="288"/>
      <c r="I395" s="288"/>
      <c r="J395" s="288"/>
      <c r="K395" s="288"/>
      <c r="L395" s="288"/>
      <c r="M395" s="288"/>
      <c r="N395" s="288"/>
      <c r="O395" s="288"/>
      <c r="P395" s="291"/>
      <c r="Q395" s="288"/>
      <c r="R395" s="265"/>
      <c r="S395" s="297"/>
      <c r="T395" s="297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8"/>
      <c r="F396" s="288"/>
      <c r="G396" s="288"/>
      <c r="H396" s="288"/>
      <c r="I396" s="288"/>
      <c r="J396" s="288"/>
      <c r="K396" s="288"/>
      <c r="L396" s="288"/>
      <c r="M396" s="288"/>
      <c r="N396" s="288"/>
      <c r="O396" s="288"/>
      <c r="P396" s="291"/>
      <c r="Q396" s="288"/>
      <c r="R396" s="265"/>
      <c r="S396" s="297"/>
      <c r="T396" s="297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8"/>
      <c r="F397" s="288"/>
      <c r="G397" s="288"/>
      <c r="H397" s="288"/>
      <c r="I397" s="288"/>
      <c r="J397" s="288"/>
      <c r="K397" s="288"/>
      <c r="L397" s="288"/>
      <c r="M397" s="288"/>
      <c r="N397" s="288"/>
      <c r="O397" s="288"/>
      <c r="P397" s="291"/>
      <c r="Q397" s="288"/>
      <c r="R397" s="265"/>
      <c r="S397" s="297"/>
      <c r="T397" s="297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8"/>
      <c r="F398" s="288"/>
      <c r="G398" s="288"/>
      <c r="H398" s="288"/>
      <c r="I398" s="288"/>
      <c r="J398" s="288"/>
      <c r="K398" s="288"/>
      <c r="L398" s="288"/>
      <c r="M398" s="288"/>
      <c r="N398" s="288"/>
      <c r="O398" s="288"/>
      <c r="P398" s="291"/>
      <c r="Q398" s="288"/>
      <c r="R398" s="265"/>
      <c r="S398" s="297"/>
      <c r="T398" s="297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8"/>
      <c r="F399" s="288"/>
      <c r="G399" s="288"/>
      <c r="H399" s="288"/>
      <c r="I399" s="288"/>
      <c r="J399" s="288"/>
      <c r="K399" s="288"/>
      <c r="L399" s="288"/>
      <c r="M399" s="288"/>
      <c r="N399" s="288"/>
      <c r="O399" s="288"/>
      <c r="P399" s="291"/>
      <c r="Q399" s="288"/>
      <c r="R399" s="265"/>
      <c r="S399" s="297"/>
      <c r="T399" s="297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8"/>
      <c r="F400" s="288"/>
      <c r="G400" s="288"/>
      <c r="H400" s="288"/>
      <c r="I400" s="288"/>
      <c r="J400" s="288"/>
      <c r="K400" s="288"/>
      <c r="L400" s="288"/>
      <c r="M400" s="288"/>
      <c r="N400" s="288"/>
      <c r="O400" s="288"/>
      <c r="P400" s="291"/>
      <c r="Q400" s="288"/>
      <c r="R400" s="265"/>
      <c r="S400" s="297"/>
      <c r="T400" s="297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8"/>
      <c r="F401" s="288"/>
      <c r="G401" s="288"/>
      <c r="H401" s="288"/>
      <c r="I401" s="288"/>
      <c r="J401" s="288"/>
      <c r="K401" s="288"/>
      <c r="L401" s="288"/>
      <c r="M401" s="288"/>
      <c r="N401" s="288"/>
      <c r="O401" s="288"/>
      <c r="P401" s="291"/>
      <c r="Q401" s="288"/>
      <c r="R401" s="265"/>
      <c r="S401" s="297"/>
      <c r="T401" s="297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8"/>
      <c r="F402" s="288"/>
      <c r="G402" s="288"/>
      <c r="H402" s="288"/>
      <c r="I402" s="288"/>
      <c r="J402" s="288"/>
      <c r="K402" s="288"/>
      <c r="L402" s="288"/>
      <c r="M402" s="288"/>
      <c r="N402" s="288"/>
      <c r="O402" s="288"/>
      <c r="P402" s="291"/>
      <c r="Q402" s="288"/>
      <c r="R402" s="265"/>
      <c r="S402" s="297"/>
      <c r="T402" s="297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8"/>
      <c r="F403" s="288"/>
      <c r="G403" s="288"/>
      <c r="H403" s="288"/>
      <c r="I403" s="288"/>
      <c r="J403" s="288"/>
      <c r="K403" s="288"/>
      <c r="L403" s="288"/>
      <c r="M403" s="288"/>
      <c r="N403" s="288"/>
      <c r="O403" s="288"/>
      <c r="P403" s="291"/>
      <c r="Q403" s="288"/>
      <c r="R403" s="265"/>
      <c r="S403" s="297"/>
      <c r="T403" s="297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8"/>
      <c r="F404" s="288"/>
      <c r="G404" s="288"/>
      <c r="H404" s="288"/>
      <c r="I404" s="288"/>
      <c r="J404" s="288"/>
      <c r="K404" s="288"/>
      <c r="L404" s="288"/>
      <c r="M404" s="288"/>
      <c r="N404" s="288"/>
      <c r="O404" s="288"/>
      <c r="P404" s="291"/>
      <c r="Q404" s="288"/>
      <c r="R404" s="265"/>
      <c r="S404" s="297"/>
      <c r="T404" s="297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8"/>
      <c r="F405" s="288"/>
      <c r="G405" s="288"/>
      <c r="H405" s="288"/>
      <c r="I405" s="288"/>
      <c r="J405" s="288"/>
      <c r="K405" s="288"/>
      <c r="L405" s="288"/>
      <c r="M405" s="288"/>
      <c r="N405" s="288"/>
      <c r="O405" s="288"/>
      <c r="P405" s="291"/>
      <c r="Q405" s="288"/>
      <c r="R405" s="265"/>
      <c r="S405" s="297"/>
      <c r="T405" s="297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8"/>
      <c r="F406" s="288"/>
      <c r="G406" s="288"/>
      <c r="H406" s="288"/>
      <c r="I406" s="288"/>
      <c r="J406" s="288"/>
      <c r="K406" s="288"/>
      <c r="L406" s="288"/>
      <c r="M406" s="288"/>
      <c r="N406" s="288"/>
      <c r="O406" s="288"/>
      <c r="P406" s="291"/>
      <c r="Q406" s="288"/>
      <c r="R406" s="265"/>
      <c r="S406" s="297"/>
      <c r="T406" s="297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8"/>
      <c r="F407" s="288"/>
      <c r="G407" s="288"/>
      <c r="H407" s="288"/>
      <c r="I407" s="288"/>
      <c r="J407" s="288"/>
      <c r="K407" s="288"/>
      <c r="L407" s="288"/>
      <c r="M407" s="288"/>
      <c r="N407" s="288"/>
      <c r="O407" s="288"/>
      <c r="P407" s="291"/>
      <c r="Q407" s="288"/>
      <c r="R407" s="265"/>
      <c r="S407" s="297"/>
      <c r="T407" s="297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8"/>
      <c r="F408" s="288"/>
      <c r="G408" s="288"/>
      <c r="H408" s="288"/>
      <c r="I408" s="288"/>
      <c r="J408" s="288"/>
      <c r="K408" s="288"/>
      <c r="L408" s="288"/>
      <c r="M408" s="288"/>
      <c r="N408" s="288"/>
      <c r="O408" s="288"/>
      <c r="P408" s="291"/>
      <c r="Q408" s="288"/>
      <c r="R408" s="265"/>
      <c r="S408" s="297"/>
      <c r="T408" s="297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8"/>
      <c r="F409" s="288"/>
      <c r="G409" s="288"/>
      <c r="H409" s="288"/>
      <c r="I409" s="288"/>
      <c r="J409" s="288"/>
      <c r="K409" s="288"/>
      <c r="L409" s="288"/>
      <c r="M409" s="288"/>
      <c r="N409" s="288"/>
      <c r="O409" s="288"/>
      <c r="P409" s="291"/>
      <c r="Q409" s="288"/>
      <c r="R409" s="265"/>
      <c r="S409" s="297"/>
      <c r="T409" s="297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8"/>
      <c r="F410" s="288"/>
      <c r="G410" s="288"/>
      <c r="H410" s="288"/>
      <c r="I410" s="288"/>
      <c r="J410" s="288"/>
      <c r="K410" s="288"/>
      <c r="L410" s="288"/>
      <c r="M410" s="288"/>
      <c r="N410" s="288"/>
      <c r="O410" s="288"/>
      <c r="P410" s="291"/>
      <c r="Q410" s="288"/>
      <c r="R410" s="265"/>
      <c r="S410" s="297"/>
      <c r="T410" s="297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8"/>
      <c r="F411" s="288"/>
      <c r="G411" s="288"/>
      <c r="H411" s="288"/>
      <c r="I411" s="288"/>
      <c r="J411" s="288"/>
      <c r="K411" s="288"/>
      <c r="L411" s="288"/>
      <c r="M411" s="288"/>
      <c r="N411" s="288"/>
      <c r="O411" s="288"/>
      <c r="P411" s="291"/>
      <c r="Q411" s="288"/>
      <c r="R411" s="265"/>
      <c r="S411" s="297"/>
      <c r="T411" s="297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8"/>
      <c r="F412" s="288"/>
      <c r="G412" s="288"/>
      <c r="H412" s="288"/>
      <c r="I412" s="288"/>
      <c r="J412" s="288"/>
      <c r="K412" s="288"/>
      <c r="L412" s="288"/>
      <c r="M412" s="288"/>
      <c r="N412" s="288"/>
      <c r="O412" s="288"/>
      <c r="P412" s="291"/>
      <c r="Q412" s="288"/>
      <c r="R412" s="265"/>
      <c r="S412" s="297"/>
      <c r="T412" s="297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8"/>
      <c r="F413" s="288"/>
      <c r="G413" s="288"/>
      <c r="H413" s="288"/>
      <c r="I413" s="288"/>
      <c r="J413" s="288"/>
      <c r="K413" s="288"/>
      <c r="L413" s="288"/>
      <c r="M413" s="288"/>
      <c r="N413" s="288"/>
      <c r="O413" s="288"/>
      <c r="P413" s="291"/>
      <c r="Q413" s="288"/>
      <c r="R413" s="265"/>
      <c r="S413" s="297"/>
      <c r="T413" s="297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8"/>
      <c r="F414" s="288"/>
      <c r="G414" s="288"/>
      <c r="H414" s="288"/>
      <c r="I414" s="288"/>
      <c r="J414" s="288"/>
      <c r="K414" s="288"/>
      <c r="L414" s="288"/>
      <c r="M414" s="288"/>
      <c r="N414" s="288"/>
      <c r="O414" s="288"/>
      <c r="P414" s="291"/>
      <c r="Q414" s="288"/>
      <c r="R414" s="265"/>
      <c r="S414" s="297"/>
      <c r="T414" s="297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8"/>
      <c r="F415" s="288"/>
      <c r="G415" s="288"/>
      <c r="H415" s="288"/>
      <c r="I415" s="288"/>
      <c r="J415" s="288"/>
      <c r="K415" s="288"/>
      <c r="L415" s="288"/>
      <c r="M415" s="288"/>
      <c r="N415" s="288"/>
      <c r="O415" s="288"/>
      <c r="P415" s="291"/>
      <c r="Q415" s="288"/>
      <c r="R415" s="265"/>
      <c r="S415" s="297"/>
      <c r="T415" s="297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8"/>
      <c r="F416" s="288"/>
      <c r="G416" s="288"/>
      <c r="H416" s="288"/>
      <c r="I416" s="288"/>
      <c r="J416" s="288"/>
      <c r="K416" s="288"/>
      <c r="L416" s="288"/>
      <c r="M416" s="288"/>
      <c r="N416" s="288"/>
      <c r="O416" s="288"/>
      <c r="P416" s="291"/>
      <c r="Q416" s="288"/>
      <c r="R416" s="265"/>
      <c r="S416" s="297"/>
      <c r="T416" s="297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8"/>
      <c r="F417" s="288"/>
      <c r="G417" s="288"/>
      <c r="H417" s="288"/>
      <c r="I417" s="288"/>
      <c r="J417" s="288"/>
      <c r="K417" s="288"/>
      <c r="L417" s="288"/>
      <c r="M417" s="288"/>
      <c r="N417" s="288"/>
      <c r="O417" s="288"/>
      <c r="P417" s="291"/>
      <c r="Q417" s="288"/>
      <c r="R417" s="265"/>
      <c r="S417" s="297"/>
      <c r="T417" s="297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8"/>
      <c r="F418" s="288"/>
      <c r="G418" s="288"/>
      <c r="H418" s="288"/>
      <c r="I418" s="288"/>
      <c r="J418" s="288"/>
      <c r="K418" s="288"/>
      <c r="L418" s="288"/>
      <c r="M418" s="288"/>
      <c r="N418" s="288"/>
      <c r="O418" s="288"/>
      <c r="P418" s="291"/>
      <c r="Q418" s="288"/>
      <c r="R418" s="265"/>
      <c r="S418" s="297"/>
      <c r="T418" s="297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8"/>
      <c r="F419" s="288"/>
      <c r="G419" s="288"/>
      <c r="H419" s="288"/>
      <c r="I419" s="288"/>
      <c r="J419" s="288"/>
      <c r="K419" s="288"/>
      <c r="L419" s="288"/>
      <c r="M419" s="288"/>
      <c r="N419" s="288"/>
      <c r="O419" s="288"/>
      <c r="P419" s="291"/>
      <c r="Q419" s="288"/>
      <c r="R419" s="265"/>
      <c r="S419" s="297"/>
      <c r="T419" s="297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8"/>
      <c r="F420" s="288"/>
      <c r="G420" s="288"/>
      <c r="H420" s="288"/>
      <c r="I420" s="288"/>
      <c r="J420" s="288"/>
      <c r="K420" s="288"/>
      <c r="L420" s="288"/>
      <c r="M420" s="288"/>
      <c r="N420" s="288"/>
      <c r="O420" s="288"/>
      <c r="P420" s="291"/>
      <c r="Q420" s="288"/>
      <c r="R420" s="265"/>
      <c r="S420" s="297"/>
      <c r="T420" s="297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8"/>
      <c r="F421" s="288"/>
      <c r="G421" s="288"/>
      <c r="H421" s="288"/>
      <c r="I421" s="288"/>
      <c r="J421" s="288"/>
      <c r="K421" s="288"/>
      <c r="L421" s="288"/>
      <c r="M421" s="288"/>
      <c r="N421" s="288"/>
      <c r="O421" s="288"/>
      <c r="P421" s="291"/>
      <c r="Q421" s="288"/>
      <c r="R421" s="265"/>
      <c r="S421" s="297"/>
      <c r="T421" s="297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8"/>
      <c r="F422" s="288"/>
      <c r="G422" s="288"/>
      <c r="H422" s="288"/>
      <c r="I422" s="288"/>
      <c r="J422" s="288"/>
      <c r="K422" s="288"/>
      <c r="L422" s="288"/>
      <c r="M422" s="288"/>
      <c r="N422" s="288"/>
      <c r="O422" s="288"/>
      <c r="P422" s="291"/>
      <c r="Q422" s="288"/>
      <c r="R422" s="265"/>
      <c r="S422" s="297"/>
      <c r="T422" s="297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8"/>
      <c r="F423" s="288"/>
      <c r="G423" s="288"/>
      <c r="H423" s="288"/>
      <c r="I423" s="288"/>
      <c r="J423" s="288"/>
      <c r="K423" s="288"/>
      <c r="L423" s="288"/>
      <c r="M423" s="288"/>
      <c r="N423" s="288"/>
      <c r="O423" s="288"/>
      <c r="P423" s="291"/>
      <c r="Q423" s="288"/>
      <c r="R423" s="265"/>
      <c r="S423" s="297"/>
      <c r="T423" s="297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8"/>
      <c r="F424" s="288"/>
      <c r="G424" s="288"/>
      <c r="H424" s="288"/>
      <c r="I424" s="288"/>
      <c r="J424" s="288"/>
      <c r="K424" s="288"/>
      <c r="L424" s="288"/>
      <c r="M424" s="288"/>
      <c r="N424" s="288"/>
      <c r="O424" s="288"/>
      <c r="P424" s="291"/>
      <c r="Q424" s="288"/>
      <c r="R424" s="265"/>
      <c r="S424" s="297"/>
      <c r="T424" s="297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8"/>
      <c r="F425" s="288"/>
      <c r="G425" s="288"/>
      <c r="H425" s="288"/>
      <c r="I425" s="288"/>
      <c r="J425" s="288"/>
      <c r="K425" s="288"/>
      <c r="L425" s="288"/>
      <c r="M425" s="288"/>
      <c r="N425" s="288"/>
      <c r="O425" s="288"/>
      <c r="P425" s="291"/>
      <c r="Q425" s="288"/>
      <c r="R425" s="265"/>
      <c r="S425" s="297"/>
      <c r="T425" s="297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8"/>
      <c r="F426" s="288"/>
      <c r="G426" s="288"/>
      <c r="H426" s="288"/>
      <c r="I426" s="288"/>
      <c r="J426" s="288"/>
      <c r="K426" s="288"/>
      <c r="L426" s="288"/>
      <c r="M426" s="288"/>
      <c r="N426" s="288"/>
      <c r="O426" s="288"/>
      <c r="P426" s="291"/>
      <c r="Q426" s="288"/>
      <c r="R426" s="265"/>
      <c r="S426" s="297"/>
      <c r="T426" s="297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8"/>
      <c r="F427" s="288"/>
      <c r="G427" s="288"/>
      <c r="H427" s="288"/>
      <c r="I427" s="288"/>
      <c r="J427" s="288"/>
      <c r="K427" s="288"/>
      <c r="L427" s="288"/>
      <c r="M427" s="288"/>
      <c r="N427" s="288"/>
      <c r="O427" s="288"/>
      <c r="P427" s="291"/>
      <c r="Q427" s="288"/>
      <c r="R427" s="265"/>
      <c r="S427" s="297"/>
      <c r="T427" s="297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8"/>
      <c r="F428" s="288"/>
      <c r="G428" s="288"/>
      <c r="H428" s="288"/>
      <c r="I428" s="288"/>
      <c r="J428" s="288"/>
      <c r="K428" s="288"/>
      <c r="L428" s="288"/>
      <c r="M428" s="288"/>
      <c r="N428" s="288"/>
      <c r="O428" s="288"/>
      <c r="P428" s="291"/>
      <c r="Q428" s="288"/>
      <c r="R428" s="265"/>
      <c r="S428" s="297"/>
      <c r="T428" s="297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8"/>
      <c r="F429" s="288"/>
      <c r="G429" s="288"/>
      <c r="H429" s="288"/>
      <c r="I429" s="288"/>
      <c r="J429" s="288"/>
      <c r="K429" s="288"/>
      <c r="L429" s="288"/>
      <c r="M429" s="288"/>
      <c r="N429" s="288"/>
      <c r="O429" s="288"/>
      <c r="P429" s="291"/>
      <c r="Q429" s="288"/>
      <c r="R429" s="265"/>
      <c r="S429" s="297"/>
      <c r="T429" s="297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8"/>
      <c r="F430" s="288"/>
      <c r="G430" s="288"/>
      <c r="H430" s="288"/>
      <c r="I430" s="288"/>
      <c r="J430" s="288"/>
      <c r="K430" s="288"/>
      <c r="L430" s="288"/>
      <c r="M430" s="288"/>
      <c r="N430" s="288"/>
      <c r="O430" s="288"/>
      <c r="P430" s="291"/>
      <c r="Q430" s="288"/>
      <c r="R430" s="265"/>
      <c r="S430" s="297"/>
      <c r="T430" s="297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8"/>
      <c r="F431" s="288"/>
      <c r="G431" s="288"/>
      <c r="H431" s="288"/>
      <c r="I431" s="288"/>
      <c r="J431" s="288"/>
      <c r="K431" s="288"/>
      <c r="L431" s="288"/>
      <c r="M431" s="288"/>
      <c r="N431" s="288"/>
      <c r="O431" s="288"/>
      <c r="P431" s="291"/>
      <c r="Q431" s="288"/>
      <c r="R431" s="265"/>
      <c r="S431" s="297"/>
      <c r="T431" s="297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8"/>
      <c r="F432" s="288"/>
      <c r="G432" s="288"/>
      <c r="H432" s="288"/>
      <c r="I432" s="288"/>
      <c r="J432" s="288"/>
      <c r="K432" s="288"/>
      <c r="L432" s="288"/>
      <c r="M432" s="288"/>
      <c r="N432" s="288"/>
      <c r="O432" s="288"/>
      <c r="P432" s="291"/>
      <c r="Q432" s="288"/>
      <c r="R432" s="265"/>
      <c r="S432" s="297"/>
      <c r="T432" s="297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8"/>
      <c r="F433" s="288"/>
      <c r="G433" s="288"/>
      <c r="H433" s="288"/>
      <c r="I433" s="288"/>
      <c r="J433" s="288"/>
      <c r="K433" s="288"/>
      <c r="L433" s="288"/>
      <c r="M433" s="288"/>
      <c r="N433" s="288"/>
      <c r="O433" s="288"/>
      <c r="P433" s="291"/>
      <c r="Q433" s="288"/>
      <c r="R433" s="265"/>
      <c r="S433" s="297"/>
      <c r="T433" s="297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8"/>
      <c r="F434" s="288"/>
      <c r="G434" s="288"/>
      <c r="H434" s="288"/>
      <c r="I434" s="288"/>
      <c r="J434" s="288"/>
      <c r="K434" s="288"/>
      <c r="L434" s="288"/>
      <c r="M434" s="288"/>
      <c r="N434" s="288"/>
      <c r="O434" s="288"/>
      <c r="P434" s="291"/>
      <c r="Q434" s="288"/>
      <c r="R434" s="265"/>
      <c r="S434" s="297"/>
      <c r="T434" s="297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8"/>
      <c r="F435" s="288"/>
      <c r="G435" s="288"/>
      <c r="H435" s="288"/>
      <c r="I435" s="288"/>
      <c r="J435" s="288"/>
      <c r="K435" s="288"/>
      <c r="L435" s="288"/>
      <c r="M435" s="288"/>
      <c r="N435" s="288"/>
      <c r="O435" s="288"/>
      <c r="P435" s="291"/>
      <c r="Q435" s="288"/>
      <c r="R435" s="265"/>
      <c r="S435" s="297"/>
      <c r="T435" s="297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8"/>
      <c r="F436" s="288"/>
      <c r="G436" s="288"/>
      <c r="H436" s="288"/>
      <c r="I436" s="288"/>
      <c r="J436" s="288"/>
      <c r="K436" s="288"/>
      <c r="L436" s="288"/>
      <c r="M436" s="288"/>
      <c r="N436" s="288"/>
      <c r="O436" s="288"/>
      <c r="P436" s="291"/>
      <c r="Q436" s="288"/>
      <c r="R436" s="265"/>
      <c r="S436" s="297"/>
      <c r="T436" s="297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8"/>
      <c r="F437" s="288"/>
      <c r="G437" s="288"/>
      <c r="H437" s="288"/>
      <c r="I437" s="288"/>
      <c r="J437" s="288"/>
      <c r="K437" s="288"/>
      <c r="L437" s="288"/>
      <c r="M437" s="288"/>
      <c r="N437" s="288"/>
      <c r="O437" s="288"/>
      <c r="P437" s="291"/>
      <c r="Q437" s="288"/>
      <c r="R437" s="265"/>
      <c r="S437" s="297"/>
      <c r="T437" s="297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8"/>
      <c r="F438" s="288"/>
      <c r="G438" s="288"/>
      <c r="H438" s="288"/>
      <c r="I438" s="288"/>
      <c r="J438" s="288"/>
      <c r="K438" s="288"/>
      <c r="L438" s="288"/>
      <c r="M438" s="288"/>
      <c r="N438" s="288"/>
      <c r="O438" s="288"/>
      <c r="P438" s="291"/>
      <c r="Q438" s="288"/>
      <c r="R438" s="265"/>
      <c r="S438" s="297"/>
      <c r="T438" s="297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8"/>
      <c r="F439" s="288"/>
      <c r="G439" s="288"/>
      <c r="H439" s="288"/>
      <c r="I439" s="288"/>
      <c r="J439" s="288"/>
      <c r="K439" s="288"/>
      <c r="L439" s="288"/>
      <c r="M439" s="288"/>
      <c r="N439" s="288"/>
      <c r="O439" s="288"/>
      <c r="P439" s="291"/>
      <c r="Q439" s="288"/>
      <c r="R439" s="265"/>
      <c r="S439" s="297"/>
      <c r="T439" s="297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8"/>
      <c r="F440" s="288"/>
      <c r="G440" s="288"/>
      <c r="H440" s="288"/>
      <c r="I440" s="288"/>
      <c r="J440" s="288"/>
      <c r="K440" s="288"/>
      <c r="L440" s="288"/>
      <c r="M440" s="288"/>
      <c r="N440" s="288"/>
      <c r="O440" s="288"/>
      <c r="P440" s="291"/>
      <c r="Q440" s="288"/>
      <c r="R440" s="265"/>
      <c r="S440" s="297"/>
      <c r="T440" s="297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8"/>
      <c r="F441" s="288"/>
      <c r="G441" s="288"/>
      <c r="H441" s="288"/>
      <c r="I441" s="288"/>
      <c r="J441" s="288"/>
      <c r="K441" s="288"/>
      <c r="L441" s="288"/>
      <c r="M441" s="288"/>
      <c r="N441" s="288"/>
      <c r="O441" s="288"/>
      <c r="P441" s="291"/>
      <c r="Q441" s="288"/>
      <c r="R441" s="265"/>
      <c r="S441" s="297"/>
      <c r="T441" s="297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8"/>
      <c r="F442" s="288"/>
      <c r="G442" s="288"/>
      <c r="H442" s="288"/>
      <c r="I442" s="288"/>
      <c r="J442" s="288"/>
      <c r="K442" s="288"/>
      <c r="L442" s="288"/>
      <c r="M442" s="288"/>
      <c r="N442" s="288"/>
      <c r="O442" s="288"/>
      <c r="P442" s="291"/>
      <c r="Q442" s="288"/>
      <c r="R442" s="265"/>
      <c r="S442" s="297"/>
      <c r="T442" s="297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8"/>
      <c r="F443" s="288"/>
      <c r="G443" s="288"/>
      <c r="H443" s="288"/>
      <c r="I443" s="288"/>
      <c r="J443" s="288"/>
      <c r="K443" s="288"/>
      <c r="L443" s="288"/>
      <c r="M443" s="288"/>
      <c r="N443" s="288"/>
      <c r="O443" s="288"/>
      <c r="P443" s="291"/>
      <c r="Q443" s="288"/>
      <c r="R443" s="265"/>
      <c r="S443" s="297"/>
      <c r="T443" s="297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8"/>
      <c r="F444" s="288"/>
      <c r="G444" s="288"/>
      <c r="H444" s="288"/>
      <c r="I444" s="288"/>
      <c r="J444" s="288"/>
      <c r="K444" s="288"/>
      <c r="L444" s="288"/>
      <c r="M444" s="288"/>
      <c r="N444" s="288"/>
      <c r="O444" s="288"/>
      <c r="P444" s="291"/>
      <c r="Q444" s="288"/>
      <c r="R444" s="265"/>
      <c r="S444" s="297"/>
      <c r="T444" s="297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8"/>
      <c r="F445" s="288"/>
      <c r="G445" s="288"/>
      <c r="H445" s="288"/>
      <c r="I445" s="288"/>
      <c r="J445" s="288"/>
      <c r="K445" s="288"/>
      <c r="L445" s="288"/>
      <c r="M445" s="288"/>
      <c r="N445" s="288"/>
      <c r="O445" s="288"/>
      <c r="P445" s="291"/>
      <c r="Q445" s="288"/>
      <c r="R445" s="265"/>
      <c r="S445" s="297"/>
      <c r="T445" s="297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8"/>
      <c r="F446" s="288"/>
      <c r="G446" s="288"/>
      <c r="H446" s="288"/>
      <c r="I446" s="288"/>
      <c r="J446" s="288"/>
      <c r="K446" s="288"/>
      <c r="L446" s="288"/>
      <c r="M446" s="288"/>
      <c r="N446" s="288"/>
      <c r="O446" s="288"/>
      <c r="P446" s="291"/>
      <c r="Q446" s="288"/>
      <c r="R446" s="265"/>
      <c r="S446" s="297"/>
      <c r="T446" s="297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8"/>
      <c r="F447" s="288"/>
      <c r="G447" s="288"/>
      <c r="H447" s="288"/>
      <c r="I447" s="288"/>
      <c r="J447" s="288"/>
      <c r="K447" s="288"/>
      <c r="L447" s="288"/>
      <c r="M447" s="288"/>
      <c r="N447" s="288"/>
      <c r="O447" s="288"/>
      <c r="P447" s="291"/>
      <c r="Q447" s="288"/>
      <c r="R447" s="265"/>
      <c r="S447" s="297"/>
      <c r="T447" s="297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8"/>
      <c r="F448" s="288"/>
      <c r="G448" s="288"/>
      <c r="H448" s="288"/>
      <c r="I448" s="288"/>
      <c r="J448" s="288"/>
      <c r="K448" s="288"/>
      <c r="L448" s="288"/>
      <c r="M448" s="288"/>
      <c r="N448" s="288"/>
      <c r="O448" s="288"/>
      <c r="P448" s="291"/>
      <c r="Q448" s="288"/>
      <c r="R448" s="265"/>
      <c r="S448" s="297"/>
      <c r="T448" s="297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8"/>
      <c r="F449" s="288"/>
      <c r="G449" s="288"/>
      <c r="H449" s="288"/>
      <c r="I449" s="288"/>
      <c r="J449" s="288"/>
      <c r="K449" s="288"/>
      <c r="L449" s="288"/>
      <c r="M449" s="288"/>
      <c r="N449" s="288"/>
      <c r="O449" s="288"/>
      <c r="P449" s="291"/>
      <c r="Q449" s="288"/>
      <c r="R449" s="265"/>
      <c r="S449" s="297"/>
      <c r="T449" s="297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8"/>
      <c r="F450" s="288"/>
      <c r="G450" s="288"/>
      <c r="H450" s="288"/>
      <c r="I450" s="288"/>
      <c r="J450" s="288"/>
      <c r="K450" s="288"/>
      <c r="L450" s="288"/>
      <c r="M450" s="288"/>
      <c r="N450" s="288"/>
      <c r="O450" s="288"/>
      <c r="P450" s="291"/>
      <c r="Q450" s="288"/>
      <c r="R450" s="265"/>
      <c r="S450" s="297"/>
      <c r="T450" s="297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8"/>
      <c r="F451" s="288"/>
      <c r="G451" s="288"/>
      <c r="H451" s="288"/>
      <c r="I451" s="288"/>
      <c r="J451" s="288"/>
      <c r="K451" s="288"/>
      <c r="L451" s="288"/>
      <c r="M451" s="288"/>
      <c r="N451" s="288"/>
      <c r="O451" s="288"/>
      <c r="P451" s="291"/>
      <c r="Q451" s="288"/>
      <c r="R451" s="265"/>
      <c r="S451" s="297"/>
      <c r="T451" s="297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8"/>
      <c r="F452" s="288"/>
      <c r="G452" s="288"/>
      <c r="H452" s="288"/>
      <c r="I452" s="288"/>
      <c r="J452" s="288"/>
      <c r="K452" s="288"/>
      <c r="L452" s="288"/>
      <c r="M452" s="288"/>
      <c r="N452" s="288"/>
      <c r="O452" s="288"/>
      <c r="P452" s="291"/>
      <c r="Q452" s="288"/>
      <c r="R452" s="265"/>
      <c r="S452" s="297"/>
      <c r="T452" s="297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8"/>
      <c r="F453" s="288"/>
      <c r="G453" s="288"/>
      <c r="H453" s="288"/>
      <c r="I453" s="288"/>
      <c r="J453" s="288"/>
      <c r="K453" s="288"/>
      <c r="L453" s="288"/>
      <c r="M453" s="288"/>
      <c r="N453" s="288"/>
      <c r="O453" s="288"/>
      <c r="P453" s="291"/>
      <c r="Q453" s="288"/>
      <c r="R453" s="265"/>
      <c r="S453" s="297"/>
      <c r="T453" s="297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8"/>
      <c r="F454" s="288"/>
      <c r="G454" s="288"/>
      <c r="H454" s="288"/>
      <c r="I454" s="288"/>
      <c r="J454" s="288"/>
      <c r="K454" s="288"/>
      <c r="L454" s="288"/>
      <c r="M454" s="288"/>
      <c r="N454" s="288"/>
      <c r="O454" s="288"/>
      <c r="P454" s="291"/>
      <c r="Q454" s="288"/>
      <c r="R454" s="265"/>
      <c r="S454" s="297"/>
      <c r="T454" s="297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8"/>
      <c r="F455" s="288"/>
      <c r="G455" s="288"/>
      <c r="H455" s="288"/>
      <c r="I455" s="288"/>
      <c r="J455" s="288"/>
      <c r="K455" s="288"/>
      <c r="L455" s="288"/>
      <c r="M455" s="288"/>
      <c r="N455" s="288"/>
      <c r="O455" s="288"/>
      <c r="P455" s="291"/>
      <c r="Q455" s="288"/>
      <c r="R455" s="265"/>
      <c r="S455" s="297"/>
      <c r="T455" s="297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8"/>
      <c r="F456" s="288"/>
      <c r="G456" s="288"/>
      <c r="H456" s="288"/>
      <c r="I456" s="288"/>
      <c r="J456" s="288"/>
      <c r="K456" s="288"/>
      <c r="L456" s="288"/>
      <c r="M456" s="288"/>
      <c r="N456" s="288"/>
      <c r="O456" s="288"/>
      <c r="P456" s="291"/>
      <c r="Q456" s="288"/>
      <c r="R456" s="265"/>
      <c r="S456" s="297"/>
      <c r="T456" s="297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8"/>
      <c r="F457" s="288"/>
      <c r="G457" s="288"/>
      <c r="H457" s="288"/>
      <c r="I457" s="288"/>
      <c r="J457" s="288"/>
      <c r="K457" s="288"/>
      <c r="L457" s="288"/>
      <c r="M457" s="288"/>
      <c r="N457" s="288"/>
      <c r="O457" s="288"/>
      <c r="P457" s="291"/>
      <c r="Q457" s="288"/>
      <c r="R457" s="265"/>
      <c r="S457" s="297"/>
      <c r="T457" s="297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8"/>
      <c r="F458" s="288"/>
      <c r="G458" s="288"/>
      <c r="H458" s="288"/>
      <c r="I458" s="288"/>
      <c r="J458" s="288"/>
      <c r="K458" s="288"/>
      <c r="L458" s="288"/>
      <c r="M458" s="288"/>
      <c r="N458" s="288"/>
      <c r="O458" s="288"/>
      <c r="P458" s="291"/>
      <c r="Q458" s="288"/>
      <c r="R458" s="265"/>
      <c r="S458" s="297"/>
      <c r="T458" s="297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8"/>
      <c r="F459" s="288"/>
      <c r="G459" s="288"/>
      <c r="H459" s="288"/>
      <c r="I459" s="288"/>
      <c r="J459" s="288"/>
      <c r="K459" s="288"/>
      <c r="L459" s="288"/>
      <c r="M459" s="288"/>
      <c r="N459" s="288"/>
      <c r="O459" s="288"/>
      <c r="P459" s="291"/>
      <c r="Q459" s="288"/>
      <c r="R459" s="265"/>
      <c r="S459" s="297"/>
      <c r="T459" s="297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8"/>
      <c r="F460" s="288"/>
      <c r="G460" s="288"/>
      <c r="H460" s="288"/>
      <c r="I460" s="288"/>
      <c r="J460" s="288"/>
      <c r="K460" s="288"/>
      <c r="L460" s="288"/>
      <c r="M460" s="288"/>
      <c r="N460" s="288"/>
      <c r="O460" s="288"/>
      <c r="P460" s="291"/>
      <c r="Q460" s="288"/>
      <c r="R460" s="265"/>
      <c r="S460" s="297"/>
      <c r="T460" s="297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8"/>
      <c r="F461" s="288"/>
      <c r="G461" s="288"/>
      <c r="H461" s="288"/>
      <c r="I461" s="288"/>
      <c r="J461" s="288"/>
      <c r="K461" s="288"/>
      <c r="L461" s="288"/>
      <c r="M461" s="288"/>
      <c r="N461" s="288"/>
      <c r="O461" s="288"/>
      <c r="P461" s="291"/>
      <c r="Q461" s="288"/>
      <c r="R461" s="265"/>
      <c r="S461" s="297"/>
      <c r="T461" s="297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8"/>
      <c r="F462" s="288"/>
      <c r="G462" s="288"/>
      <c r="H462" s="288"/>
      <c r="I462" s="288"/>
      <c r="J462" s="288"/>
      <c r="K462" s="288"/>
      <c r="L462" s="288"/>
      <c r="M462" s="288"/>
      <c r="N462" s="288"/>
      <c r="O462" s="288"/>
      <c r="P462" s="291"/>
      <c r="Q462" s="288"/>
      <c r="R462" s="265"/>
      <c r="S462" s="297"/>
      <c r="T462" s="297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8"/>
      <c r="F463" s="288"/>
      <c r="G463" s="288"/>
      <c r="H463" s="288"/>
      <c r="I463" s="288"/>
      <c r="J463" s="288"/>
      <c r="K463" s="288"/>
      <c r="L463" s="288"/>
      <c r="M463" s="288"/>
      <c r="N463" s="288"/>
      <c r="O463" s="288"/>
      <c r="P463" s="291"/>
      <c r="Q463" s="288"/>
      <c r="R463" s="265"/>
      <c r="S463" s="297"/>
      <c r="T463" s="297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8"/>
      <c r="F464" s="288"/>
      <c r="G464" s="288"/>
      <c r="H464" s="288"/>
      <c r="I464" s="288"/>
      <c r="J464" s="288"/>
      <c r="K464" s="288"/>
      <c r="L464" s="288"/>
      <c r="M464" s="288"/>
      <c r="N464" s="288"/>
      <c r="O464" s="288"/>
      <c r="P464" s="291"/>
      <c r="Q464" s="288"/>
      <c r="R464" s="265"/>
      <c r="S464" s="297"/>
      <c r="T464" s="297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8"/>
      <c r="F465" s="288"/>
      <c r="G465" s="288"/>
      <c r="H465" s="288"/>
      <c r="I465" s="288"/>
      <c r="J465" s="288"/>
      <c r="K465" s="288"/>
      <c r="L465" s="288"/>
      <c r="M465" s="288"/>
      <c r="N465" s="288"/>
      <c r="O465" s="288"/>
      <c r="P465" s="291"/>
      <c r="Q465" s="288"/>
      <c r="R465" s="265"/>
      <c r="S465" s="297"/>
      <c r="T465" s="297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8"/>
      <c r="F466" s="288"/>
      <c r="G466" s="288"/>
      <c r="H466" s="288"/>
      <c r="I466" s="288"/>
      <c r="J466" s="288"/>
      <c r="K466" s="288"/>
      <c r="L466" s="288"/>
      <c r="M466" s="288"/>
      <c r="N466" s="288"/>
      <c r="O466" s="288"/>
      <c r="P466" s="291"/>
      <c r="Q466" s="288"/>
      <c r="R466" s="265"/>
      <c r="S466" s="297"/>
      <c r="T466" s="297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8"/>
      <c r="F467" s="288"/>
      <c r="G467" s="288"/>
      <c r="H467" s="288"/>
      <c r="I467" s="288"/>
      <c r="J467" s="288"/>
      <c r="K467" s="288"/>
      <c r="L467" s="288"/>
      <c r="M467" s="288"/>
      <c r="N467" s="288"/>
      <c r="O467" s="288"/>
      <c r="P467" s="291"/>
      <c r="Q467" s="288"/>
      <c r="R467" s="265"/>
      <c r="S467" s="297"/>
      <c r="T467" s="297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8"/>
      <c r="F468" s="288"/>
      <c r="G468" s="288"/>
      <c r="H468" s="288"/>
      <c r="I468" s="288"/>
      <c r="J468" s="288"/>
      <c r="K468" s="288"/>
      <c r="L468" s="288"/>
      <c r="M468" s="288"/>
      <c r="N468" s="288"/>
      <c r="O468" s="288"/>
      <c r="P468" s="291"/>
      <c r="Q468" s="288"/>
      <c r="R468" s="265"/>
      <c r="S468" s="297"/>
      <c r="T468" s="297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8"/>
      <c r="F469" s="288"/>
      <c r="G469" s="288"/>
      <c r="H469" s="288"/>
      <c r="I469" s="288"/>
      <c r="J469" s="288"/>
      <c r="K469" s="288"/>
      <c r="L469" s="288"/>
      <c r="M469" s="288"/>
      <c r="N469" s="288"/>
      <c r="O469" s="288"/>
      <c r="P469" s="291"/>
      <c r="Q469" s="288"/>
      <c r="R469" s="265"/>
      <c r="S469" s="297"/>
      <c r="T469" s="297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8"/>
      <c r="F470" s="288"/>
      <c r="G470" s="288"/>
      <c r="H470" s="288"/>
      <c r="I470" s="288"/>
      <c r="J470" s="288"/>
      <c r="K470" s="288"/>
      <c r="L470" s="288"/>
      <c r="M470" s="288"/>
      <c r="N470" s="288"/>
      <c r="O470" s="288"/>
      <c r="P470" s="291"/>
      <c r="Q470" s="288"/>
      <c r="R470" s="265"/>
      <c r="S470" s="297"/>
      <c r="T470" s="297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8"/>
      <c r="F471" s="288"/>
      <c r="G471" s="288"/>
      <c r="H471" s="288"/>
      <c r="I471" s="288"/>
      <c r="J471" s="288"/>
      <c r="K471" s="288"/>
      <c r="L471" s="288"/>
      <c r="M471" s="288"/>
      <c r="N471" s="288"/>
      <c r="O471" s="288"/>
      <c r="P471" s="291"/>
      <c r="Q471" s="288"/>
      <c r="R471" s="265"/>
      <c r="S471" s="297"/>
      <c r="T471" s="297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8"/>
      <c r="F472" s="288"/>
      <c r="G472" s="288"/>
      <c r="H472" s="288"/>
      <c r="I472" s="288"/>
      <c r="J472" s="288"/>
      <c r="K472" s="288"/>
      <c r="L472" s="288"/>
      <c r="M472" s="288"/>
      <c r="N472" s="288"/>
      <c r="O472" s="288"/>
      <c r="P472" s="291"/>
      <c r="Q472" s="288"/>
      <c r="R472" s="265"/>
      <c r="S472" s="297"/>
      <c r="T472" s="297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8"/>
      <c r="F473" s="288"/>
      <c r="G473" s="288"/>
      <c r="H473" s="288"/>
      <c r="I473" s="288"/>
      <c r="J473" s="288"/>
      <c r="K473" s="288"/>
      <c r="L473" s="288"/>
      <c r="M473" s="288"/>
      <c r="N473" s="288"/>
      <c r="O473" s="288"/>
      <c r="P473" s="291"/>
      <c r="Q473" s="288"/>
      <c r="R473" s="265"/>
      <c r="S473" s="297"/>
      <c r="T473" s="297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8"/>
      <c r="F474" s="288"/>
      <c r="G474" s="288"/>
      <c r="H474" s="288"/>
      <c r="I474" s="288"/>
      <c r="J474" s="288"/>
      <c r="K474" s="288"/>
      <c r="L474" s="288"/>
      <c r="M474" s="288"/>
      <c r="N474" s="288"/>
      <c r="O474" s="288"/>
      <c r="P474" s="291"/>
      <c r="Q474" s="288"/>
      <c r="R474" s="265"/>
      <c r="S474" s="297"/>
      <c r="T474" s="297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8"/>
      <c r="F475" s="288"/>
      <c r="G475" s="288"/>
      <c r="H475" s="288"/>
      <c r="I475" s="288"/>
      <c r="J475" s="288"/>
      <c r="K475" s="288"/>
      <c r="L475" s="288"/>
      <c r="M475" s="288"/>
      <c r="N475" s="288"/>
      <c r="O475" s="288"/>
      <c r="P475" s="291"/>
      <c r="Q475" s="288"/>
      <c r="R475" s="265"/>
      <c r="S475" s="297"/>
      <c r="T475" s="297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8"/>
      <c r="F476" s="288"/>
      <c r="G476" s="288"/>
      <c r="H476" s="288"/>
      <c r="I476" s="288"/>
      <c r="J476" s="288"/>
      <c r="K476" s="288"/>
      <c r="L476" s="288"/>
      <c r="M476" s="288"/>
      <c r="N476" s="288"/>
      <c r="O476" s="288"/>
      <c r="P476" s="291"/>
      <c r="Q476" s="288"/>
      <c r="R476" s="265"/>
      <c r="S476" s="297"/>
      <c r="T476" s="297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8"/>
      <c r="F477" s="288"/>
      <c r="G477" s="288"/>
      <c r="H477" s="288"/>
      <c r="I477" s="288"/>
      <c r="J477" s="288"/>
      <c r="K477" s="288"/>
      <c r="L477" s="288"/>
      <c r="M477" s="288"/>
      <c r="N477" s="288"/>
      <c r="O477" s="288"/>
      <c r="P477" s="291"/>
      <c r="Q477" s="288"/>
      <c r="R477" s="265"/>
      <c r="S477" s="297"/>
      <c r="T477" s="297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8"/>
      <c r="F478" s="288"/>
      <c r="G478" s="288"/>
      <c r="H478" s="288"/>
      <c r="I478" s="288"/>
      <c r="J478" s="288"/>
      <c r="K478" s="288"/>
      <c r="L478" s="288"/>
      <c r="M478" s="288"/>
      <c r="N478" s="288"/>
      <c r="O478" s="288"/>
      <c r="P478" s="291"/>
      <c r="Q478" s="288"/>
      <c r="R478" s="265"/>
      <c r="S478" s="297"/>
      <c r="T478" s="297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8"/>
      <c r="F479" s="288"/>
      <c r="G479" s="288"/>
      <c r="H479" s="288"/>
      <c r="I479" s="288"/>
      <c r="J479" s="288"/>
      <c r="K479" s="288"/>
      <c r="L479" s="288"/>
      <c r="M479" s="288"/>
      <c r="N479" s="288"/>
      <c r="O479" s="288"/>
      <c r="P479" s="291"/>
      <c r="Q479" s="288"/>
      <c r="R479" s="265"/>
      <c r="S479" s="297"/>
      <c r="T479" s="297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8"/>
      <c r="F480" s="288"/>
      <c r="G480" s="288"/>
      <c r="H480" s="288"/>
      <c r="I480" s="288"/>
      <c r="J480" s="288"/>
      <c r="K480" s="288"/>
      <c r="L480" s="288"/>
      <c r="M480" s="288"/>
      <c r="N480" s="288"/>
      <c r="O480" s="288"/>
      <c r="P480" s="291"/>
      <c r="Q480" s="288"/>
      <c r="R480" s="265"/>
      <c r="S480" s="297"/>
      <c r="T480" s="297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8"/>
      <c r="F481" s="288"/>
      <c r="G481" s="288"/>
      <c r="H481" s="288"/>
      <c r="I481" s="288"/>
      <c r="J481" s="288"/>
      <c r="K481" s="288"/>
      <c r="L481" s="288"/>
      <c r="M481" s="288"/>
      <c r="N481" s="288"/>
      <c r="O481" s="288"/>
      <c r="P481" s="291"/>
      <c r="Q481" s="288"/>
      <c r="R481" s="265"/>
      <c r="S481" s="297"/>
      <c r="T481" s="297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8"/>
      <c r="F482" s="288"/>
      <c r="G482" s="288"/>
      <c r="H482" s="288"/>
      <c r="I482" s="288"/>
      <c r="J482" s="288"/>
      <c r="K482" s="288"/>
      <c r="L482" s="288"/>
      <c r="M482" s="288"/>
      <c r="N482" s="288"/>
      <c r="O482" s="288"/>
      <c r="P482" s="291"/>
      <c r="Q482" s="288"/>
      <c r="R482" s="265"/>
      <c r="S482" s="297"/>
      <c r="T482" s="297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8"/>
      <c r="F483" s="288"/>
      <c r="G483" s="288"/>
      <c r="H483" s="288"/>
      <c r="I483" s="288"/>
      <c r="J483" s="288"/>
      <c r="K483" s="288"/>
      <c r="L483" s="288"/>
      <c r="M483" s="288"/>
      <c r="N483" s="288"/>
      <c r="O483" s="288"/>
      <c r="P483" s="291"/>
      <c r="Q483" s="288"/>
      <c r="R483" s="265"/>
      <c r="S483" s="297"/>
      <c r="T483" s="297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8"/>
      <c r="F484" s="288"/>
      <c r="G484" s="288"/>
      <c r="H484" s="288"/>
      <c r="I484" s="288"/>
      <c r="J484" s="288"/>
      <c r="K484" s="288"/>
      <c r="L484" s="288"/>
      <c r="M484" s="288"/>
      <c r="N484" s="288"/>
      <c r="O484" s="288"/>
      <c r="P484" s="291"/>
      <c r="Q484" s="288"/>
      <c r="R484" s="265"/>
      <c r="S484" s="297"/>
      <c r="T484" s="297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8"/>
      <c r="F485" s="288"/>
      <c r="G485" s="288"/>
      <c r="H485" s="288"/>
      <c r="I485" s="288"/>
      <c r="J485" s="288"/>
      <c r="K485" s="288"/>
      <c r="L485" s="288"/>
      <c r="M485" s="288"/>
      <c r="N485" s="288"/>
      <c r="O485" s="288"/>
      <c r="P485" s="291"/>
      <c r="Q485" s="288"/>
      <c r="R485" s="265"/>
      <c r="S485" s="297"/>
      <c r="T485" s="297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8"/>
      <c r="F486" s="288"/>
      <c r="G486" s="288"/>
      <c r="H486" s="288"/>
      <c r="I486" s="288"/>
      <c r="J486" s="288"/>
      <c r="K486" s="288"/>
      <c r="L486" s="288"/>
      <c r="M486" s="288"/>
      <c r="N486" s="288"/>
      <c r="O486" s="288"/>
      <c r="P486" s="291"/>
      <c r="Q486" s="288"/>
      <c r="R486" s="265"/>
      <c r="S486" s="297"/>
      <c r="T486" s="297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8"/>
      <c r="F487" s="288"/>
      <c r="G487" s="288"/>
      <c r="H487" s="288"/>
      <c r="I487" s="288"/>
      <c r="J487" s="288"/>
      <c r="K487" s="288"/>
      <c r="L487" s="288"/>
      <c r="M487" s="288"/>
      <c r="N487" s="288"/>
      <c r="O487" s="288"/>
      <c r="P487" s="291"/>
      <c r="Q487" s="288"/>
      <c r="R487" s="265"/>
      <c r="S487" s="297"/>
      <c r="T487" s="297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8"/>
      <c r="F488" s="288"/>
      <c r="G488" s="288"/>
      <c r="H488" s="288"/>
      <c r="I488" s="288"/>
      <c r="J488" s="288"/>
      <c r="K488" s="288"/>
      <c r="L488" s="288"/>
      <c r="M488" s="288"/>
      <c r="N488" s="288"/>
      <c r="O488" s="288"/>
      <c r="P488" s="291"/>
      <c r="Q488" s="288"/>
      <c r="R488" s="265"/>
      <c r="S488" s="297"/>
      <c r="T488" s="297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8"/>
      <c r="F489" s="288"/>
      <c r="G489" s="288"/>
      <c r="H489" s="288"/>
      <c r="I489" s="288"/>
      <c r="J489" s="288"/>
      <c r="K489" s="288"/>
      <c r="L489" s="288"/>
      <c r="M489" s="288"/>
      <c r="N489" s="288"/>
      <c r="O489" s="288"/>
      <c r="P489" s="291"/>
      <c r="Q489" s="288"/>
      <c r="R489" s="265"/>
      <c r="S489" s="297"/>
      <c r="T489" s="297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8"/>
      <c r="F490" s="288"/>
      <c r="G490" s="288"/>
      <c r="H490" s="288"/>
      <c r="I490" s="288"/>
      <c r="J490" s="288"/>
      <c r="K490" s="288"/>
      <c r="L490" s="288"/>
      <c r="M490" s="288"/>
      <c r="N490" s="288"/>
      <c r="O490" s="288"/>
      <c r="P490" s="291"/>
      <c r="Q490" s="288"/>
      <c r="R490" s="265"/>
      <c r="S490" s="297"/>
      <c r="T490" s="297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8"/>
      <c r="F491" s="288"/>
      <c r="G491" s="288"/>
      <c r="H491" s="288"/>
      <c r="I491" s="288"/>
      <c r="J491" s="288"/>
      <c r="K491" s="288"/>
      <c r="L491" s="288"/>
      <c r="M491" s="288"/>
      <c r="N491" s="288"/>
      <c r="O491" s="288"/>
      <c r="P491" s="291"/>
      <c r="Q491" s="288"/>
      <c r="R491" s="265"/>
      <c r="S491" s="297"/>
      <c r="T491" s="297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8"/>
      <c r="F492" s="288"/>
      <c r="G492" s="288"/>
      <c r="H492" s="288"/>
      <c r="I492" s="288"/>
      <c r="J492" s="288"/>
      <c r="K492" s="288"/>
      <c r="L492" s="288"/>
      <c r="M492" s="288"/>
      <c r="N492" s="288"/>
      <c r="O492" s="288"/>
      <c r="P492" s="291"/>
      <c r="Q492" s="288"/>
      <c r="R492" s="265"/>
      <c r="S492" s="297"/>
      <c r="T492" s="297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8"/>
      <c r="F493" s="288"/>
      <c r="G493" s="288"/>
      <c r="H493" s="288"/>
      <c r="I493" s="288"/>
      <c r="J493" s="288"/>
      <c r="K493" s="288"/>
      <c r="L493" s="288"/>
      <c r="M493" s="288"/>
      <c r="N493" s="288"/>
      <c r="O493" s="288"/>
      <c r="P493" s="291"/>
      <c r="Q493" s="288"/>
      <c r="R493" s="265"/>
      <c r="S493" s="297"/>
      <c r="T493" s="297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8"/>
      <c r="F494" s="288"/>
      <c r="G494" s="288"/>
      <c r="H494" s="288"/>
      <c r="I494" s="288"/>
      <c r="J494" s="288"/>
      <c r="K494" s="288"/>
      <c r="L494" s="288"/>
      <c r="M494" s="288"/>
      <c r="N494" s="288"/>
      <c r="O494" s="288"/>
      <c r="P494" s="291"/>
      <c r="Q494" s="288"/>
      <c r="R494" s="265"/>
      <c r="S494" s="297"/>
      <c r="T494" s="297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8"/>
      <c r="F495" s="288"/>
      <c r="G495" s="288"/>
      <c r="H495" s="288"/>
      <c r="I495" s="288"/>
      <c r="J495" s="288"/>
      <c r="K495" s="288"/>
      <c r="L495" s="288"/>
      <c r="M495" s="288"/>
      <c r="N495" s="288"/>
      <c r="O495" s="288"/>
      <c r="P495" s="291"/>
      <c r="Q495" s="288"/>
      <c r="R495" s="265"/>
      <c r="S495" s="297"/>
      <c r="T495" s="297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8"/>
      <c r="F496" s="288"/>
      <c r="G496" s="288"/>
      <c r="H496" s="288"/>
      <c r="I496" s="288"/>
      <c r="J496" s="288"/>
      <c r="K496" s="288"/>
      <c r="L496" s="288"/>
      <c r="M496" s="288"/>
      <c r="N496" s="288"/>
      <c r="O496" s="288"/>
      <c r="P496" s="291"/>
      <c r="Q496" s="288"/>
      <c r="R496" s="265"/>
      <c r="S496" s="297"/>
      <c r="T496" s="297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8"/>
      <c r="F497" s="288"/>
      <c r="G497" s="288"/>
      <c r="H497" s="288"/>
      <c r="I497" s="288"/>
      <c r="J497" s="288"/>
      <c r="K497" s="288"/>
      <c r="L497" s="288"/>
      <c r="M497" s="288"/>
      <c r="N497" s="288"/>
      <c r="O497" s="288"/>
      <c r="P497" s="291"/>
      <c r="Q497" s="288"/>
      <c r="R497" s="265"/>
      <c r="S497" s="297"/>
      <c r="T497" s="297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8"/>
      <c r="F498" s="288"/>
      <c r="G498" s="288"/>
      <c r="H498" s="288"/>
      <c r="I498" s="288"/>
      <c r="J498" s="288"/>
      <c r="K498" s="288"/>
      <c r="L498" s="288"/>
      <c r="M498" s="288"/>
      <c r="N498" s="288"/>
      <c r="O498" s="288"/>
      <c r="P498" s="291"/>
      <c r="Q498" s="288"/>
      <c r="R498" s="265"/>
      <c r="S498" s="297"/>
      <c r="T498" s="297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8"/>
      <c r="F499" s="288"/>
      <c r="G499" s="288"/>
      <c r="H499" s="288"/>
      <c r="I499" s="288"/>
      <c r="J499" s="288"/>
      <c r="K499" s="288"/>
      <c r="L499" s="288"/>
      <c r="M499" s="288"/>
      <c r="N499" s="288"/>
      <c r="O499" s="288"/>
      <c r="P499" s="291"/>
      <c r="Q499" s="288"/>
      <c r="R499" s="265"/>
      <c r="S499" s="297"/>
      <c r="T499" s="297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8"/>
      <c r="F500" s="288"/>
      <c r="G500" s="288"/>
      <c r="H500" s="288"/>
      <c r="I500" s="288"/>
      <c r="J500" s="288"/>
      <c r="K500" s="288"/>
      <c r="L500" s="288"/>
      <c r="M500" s="288"/>
      <c r="N500" s="288"/>
      <c r="O500" s="288"/>
      <c r="P500" s="291"/>
      <c r="Q500" s="288"/>
      <c r="R500" s="265"/>
      <c r="S500" s="297"/>
      <c r="T500" s="297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8"/>
      <c r="F501" s="288"/>
      <c r="G501" s="288"/>
      <c r="H501" s="288"/>
      <c r="I501" s="288"/>
      <c r="J501" s="288"/>
      <c r="K501" s="288"/>
      <c r="L501" s="288"/>
      <c r="M501" s="288"/>
      <c r="N501" s="288"/>
      <c r="O501" s="288"/>
      <c r="P501" s="291"/>
      <c r="Q501" s="288"/>
      <c r="R501" s="265"/>
      <c r="S501" s="297"/>
      <c r="T501" s="297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8"/>
      <c r="F502" s="288"/>
      <c r="G502" s="288"/>
      <c r="H502" s="288"/>
      <c r="I502" s="288"/>
      <c r="J502" s="288"/>
      <c r="K502" s="288"/>
      <c r="L502" s="288"/>
      <c r="M502" s="288"/>
      <c r="N502" s="288"/>
      <c r="O502" s="288"/>
      <c r="P502" s="291"/>
      <c r="Q502" s="288"/>
      <c r="R502" s="265"/>
      <c r="S502" s="297"/>
      <c r="T502" s="297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8"/>
      <c r="F503" s="288"/>
      <c r="G503" s="288"/>
      <c r="H503" s="288"/>
      <c r="I503" s="288"/>
      <c r="J503" s="288"/>
      <c r="K503" s="288"/>
      <c r="L503" s="288"/>
      <c r="M503" s="288"/>
      <c r="N503" s="288"/>
      <c r="O503" s="288"/>
      <c r="P503" s="291"/>
      <c r="Q503" s="288"/>
      <c r="R503" s="265"/>
      <c r="S503" s="297"/>
      <c r="T503" s="297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8"/>
      <c r="F504" s="288"/>
      <c r="G504" s="288"/>
      <c r="H504" s="288"/>
      <c r="I504" s="288"/>
      <c r="J504" s="288"/>
      <c r="K504" s="288"/>
      <c r="L504" s="288"/>
      <c r="M504" s="288"/>
      <c r="N504" s="288"/>
      <c r="O504" s="288"/>
      <c r="P504" s="291"/>
      <c r="Q504" s="288"/>
      <c r="R504" s="265"/>
      <c r="S504" s="297"/>
      <c r="T504" s="297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8"/>
      <c r="F505" s="288"/>
      <c r="G505" s="288"/>
      <c r="H505" s="288"/>
      <c r="I505" s="288"/>
      <c r="J505" s="288"/>
      <c r="K505" s="288"/>
      <c r="L505" s="288"/>
      <c r="M505" s="288"/>
      <c r="N505" s="288"/>
      <c r="O505" s="288"/>
      <c r="P505" s="291"/>
      <c r="Q505" s="288"/>
      <c r="R505" s="265"/>
      <c r="S505" s="297"/>
      <c r="T505" s="297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8"/>
      <c r="F506" s="288"/>
      <c r="G506" s="288"/>
      <c r="H506" s="288"/>
      <c r="I506" s="288"/>
      <c r="J506" s="288"/>
      <c r="K506" s="288"/>
      <c r="L506" s="288"/>
      <c r="M506" s="288"/>
      <c r="N506" s="288"/>
      <c r="O506" s="288"/>
      <c r="P506" s="291"/>
      <c r="Q506" s="288"/>
      <c r="R506" s="265"/>
      <c r="S506" s="297"/>
      <c r="T506" s="297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8"/>
      <c r="F507" s="288"/>
      <c r="G507" s="288"/>
      <c r="H507" s="288"/>
      <c r="I507" s="288"/>
      <c r="J507" s="288"/>
      <c r="K507" s="288"/>
      <c r="L507" s="288"/>
      <c r="M507" s="288"/>
      <c r="N507" s="288"/>
      <c r="O507" s="288"/>
      <c r="P507" s="291"/>
      <c r="Q507" s="288"/>
      <c r="R507" s="265"/>
      <c r="S507" s="297"/>
      <c r="T507" s="297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8"/>
      <c r="F508" s="288"/>
      <c r="G508" s="288"/>
      <c r="H508" s="288"/>
      <c r="I508" s="288"/>
      <c r="J508" s="288"/>
      <c r="K508" s="288"/>
      <c r="L508" s="288"/>
      <c r="M508" s="288"/>
      <c r="N508" s="288"/>
      <c r="O508" s="288"/>
      <c r="P508" s="291"/>
      <c r="Q508" s="288"/>
      <c r="R508" s="265"/>
      <c r="S508" s="297"/>
      <c r="T508" s="297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8"/>
      <c r="F509" s="288"/>
      <c r="G509" s="288"/>
      <c r="H509" s="288"/>
      <c r="I509" s="288"/>
      <c r="J509" s="288"/>
      <c r="K509" s="288"/>
      <c r="L509" s="288"/>
      <c r="M509" s="288"/>
      <c r="N509" s="288"/>
      <c r="O509" s="288"/>
      <c r="P509" s="291"/>
      <c r="Q509" s="288"/>
      <c r="R509" s="265"/>
      <c r="S509" s="297"/>
      <c r="T509" s="297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8"/>
      <c r="F510" s="288"/>
      <c r="G510" s="288"/>
      <c r="H510" s="288"/>
      <c r="I510" s="288"/>
      <c r="J510" s="288"/>
      <c r="K510" s="288"/>
      <c r="L510" s="288"/>
      <c r="M510" s="288"/>
      <c r="N510" s="288"/>
      <c r="O510" s="288"/>
      <c r="P510" s="291"/>
      <c r="Q510" s="288"/>
      <c r="R510" s="265"/>
      <c r="S510" s="297"/>
      <c r="T510" s="297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8"/>
      <c r="F511" s="288"/>
      <c r="G511" s="288"/>
      <c r="H511" s="288"/>
      <c r="I511" s="288"/>
      <c r="J511" s="288"/>
      <c r="K511" s="288"/>
      <c r="L511" s="288"/>
      <c r="M511" s="288"/>
      <c r="N511" s="288"/>
      <c r="O511" s="288"/>
      <c r="P511" s="291"/>
      <c r="Q511" s="288"/>
      <c r="R511" s="265"/>
      <c r="S511" s="297"/>
      <c r="T511" s="297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8"/>
      <c r="F512" s="288"/>
      <c r="G512" s="288"/>
      <c r="H512" s="288"/>
      <c r="I512" s="288"/>
      <c r="J512" s="288"/>
      <c r="K512" s="288"/>
      <c r="L512" s="288"/>
      <c r="M512" s="288"/>
      <c r="N512" s="288"/>
      <c r="O512" s="288"/>
      <c r="P512" s="291"/>
      <c r="Q512" s="288"/>
      <c r="R512" s="265"/>
      <c r="S512" s="297"/>
      <c r="T512" s="297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8"/>
      <c r="F513" s="288"/>
      <c r="G513" s="288"/>
      <c r="H513" s="288"/>
      <c r="I513" s="288"/>
      <c r="J513" s="288"/>
      <c r="K513" s="288"/>
      <c r="L513" s="288"/>
      <c r="M513" s="288"/>
      <c r="N513" s="288"/>
      <c r="O513" s="288"/>
      <c r="P513" s="291"/>
      <c r="Q513" s="288"/>
      <c r="R513" s="265"/>
      <c r="S513" s="297"/>
      <c r="T513" s="297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8"/>
      <c r="F514" s="288"/>
      <c r="G514" s="288"/>
      <c r="H514" s="288"/>
      <c r="I514" s="288"/>
      <c r="J514" s="288"/>
      <c r="K514" s="288"/>
      <c r="L514" s="288"/>
      <c r="M514" s="288"/>
      <c r="N514" s="288"/>
      <c r="O514" s="288"/>
      <c r="P514" s="291"/>
      <c r="Q514" s="288"/>
      <c r="R514" s="265"/>
      <c r="S514" s="297"/>
      <c r="T514" s="297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8"/>
      <c r="F515" s="288"/>
      <c r="G515" s="288"/>
      <c r="H515" s="288"/>
      <c r="I515" s="288"/>
      <c r="J515" s="288"/>
      <c r="K515" s="288"/>
      <c r="L515" s="288"/>
      <c r="M515" s="288"/>
      <c r="N515" s="288"/>
      <c r="O515" s="288"/>
      <c r="P515" s="291"/>
      <c r="Q515" s="288"/>
      <c r="R515" s="265"/>
      <c r="S515" s="297"/>
      <c r="T515" s="297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8"/>
      <c r="F516" s="288"/>
      <c r="G516" s="288"/>
      <c r="H516" s="288"/>
      <c r="I516" s="288"/>
      <c r="J516" s="288"/>
      <c r="K516" s="288"/>
      <c r="L516" s="288"/>
      <c r="M516" s="288"/>
      <c r="N516" s="288"/>
      <c r="O516" s="288"/>
      <c r="P516" s="291"/>
      <c r="Q516" s="288"/>
      <c r="R516" s="265"/>
      <c r="S516" s="297"/>
      <c r="T516" s="297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8"/>
      <c r="F517" s="288"/>
      <c r="G517" s="288"/>
      <c r="H517" s="288"/>
      <c r="I517" s="288"/>
      <c r="J517" s="288"/>
      <c r="K517" s="288"/>
      <c r="L517" s="288"/>
      <c r="M517" s="288"/>
      <c r="N517" s="288"/>
      <c r="O517" s="288"/>
      <c r="P517" s="291"/>
      <c r="Q517" s="288"/>
      <c r="R517" s="265"/>
      <c r="S517" s="297"/>
      <c r="T517" s="297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8"/>
      <c r="F518" s="288"/>
      <c r="G518" s="288"/>
      <c r="H518" s="288"/>
      <c r="I518" s="288"/>
      <c r="J518" s="288"/>
      <c r="K518" s="288"/>
      <c r="L518" s="288"/>
      <c r="M518" s="288"/>
      <c r="N518" s="288"/>
      <c r="O518" s="288"/>
      <c r="P518" s="291"/>
      <c r="Q518" s="288"/>
      <c r="R518" s="265"/>
      <c r="S518" s="297"/>
      <c r="T518" s="297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8"/>
      <c r="F519" s="288"/>
      <c r="G519" s="288"/>
      <c r="H519" s="288"/>
      <c r="I519" s="288"/>
      <c r="J519" s="288"/>
      <c r="K519" s="288"/>
      <c r="L519" s="288"/>
      <c r="M519" s="288"/>
      <c r="N519" s="288"/>
      <c r="O519" s="288"/>
      <c r="P519" s="291"/>
      <c r="Q519" s="288"/>
      <c r="R519" s="265"/>
      <c r="S519" s="297"/>
      <c r="T519" s="297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8"/>
      <c r="F520" s="288"/>
      <c r="G520" s="288"/>
      <c r="H520" s="288"/>
      <c r="I520" s="288"/>
      <c r="J520" s="288"/>
      <c r="K520" s="288"/>
      <c r="L520" s="288"/>
      <c r="M520" s="288"/>
      <c r="N520" s="288"/>
      <c r="O520" s="288"/>
      <c r="P520" s="291"/>
      <c r="Q520" s="288"/>
      <c r="R520" s="265"/>
      <c r="S520" s="297"/>
      <c r="T520" s="297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8"/>
      <c r="F521" s="288"/>
      <c r="G521" s="288"/>
      <c r="H521" s="288"/>
      <c r="I521" s="288"/>
      <c r="J521" s="288"/>
      <c r="K521" s="288"/>
      <c r="L521" s="288"/>
      <c r="M521" s="288"/>
      <c r="N521" s="288"/>
      <c r="O521" s="288"/>
      <c r="P521" s="291"/>
      <c r="Q521" s="288"/>
      <c r="R521" s="265"/>
      <c r="S521" s="297"/>
      <c r="T521" s="297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8"/>
      <c r="F522" s="288"/>
      <c r="G522" s="288"/>
      <c r="H522" s="288"/>
      <c r="I522" s="288"/>
      <c r="J522" s="288"/>
      <c r="K522" s="288"/>
      <c r="L522" s="288"/>
      <c r="M522" s="288"/>
      <c r="N522" s="288"/>
      <c r="O522" s="288"/>
      <c r="P522" s="291"/>
      <c r="Q522" s="288"/>
      <c r="R522" s="265"/>
      <c r="S522" s="297"/>
      <c r="T522" s="297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8"/>
      <c r="F523" s="288"/>
      <c r="G523" s="288"/>
      <c r="H523" s="288"/>
      <c r="I523" s="288"/>
      <c r="J523" s="288"/>
      <c r="K523" s="288"/>
      <c r="L523" s="288"/>
      <c r="M523" s="288"/>
      <c r="N523" s="288"/>
      <c r="O523" s="288"/>
      <c r="P523" s="291"/>
      <c r="Q523" s="288"/>
      <c r="R523" s="265"/>
      <c r="S523" s="297"/>
      <c r="T523" s="297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8"/>
      <c r="F524" s="288"/>
      <c r="G524" s="288"/>
      <c r="H524" s="288"/>
      <c r="I524" s="288"/>
      <c r="J524" s="288"/>
      <c r="K524" s="288"/>
      <c r="L524" s="288"/>
      <c r="M524" s="288"/>
      <c r="N524" s="288"/>
      <c r="O524" s="288"/>
      <c r="P524" s="291"/>
      <c r="Q524" s="288"/>
      <c r="R524" s="265"/>
      <c r="S524" s="297"/>
      <c r="T524" s="297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8"/>
      <c r="F525" s="288"/>
      <c r="G525" s="288"/>
      <c r="H525" s="288"/>
      <c r="I525" s="288"/>
      <c r="J525" s="288"/>
      <c r="K525" s="288"/>
      <c r="L525" s="288"/>
      <c r="M525" s="288"/>
      <c r="N525" s="288"/>
      <c r="O525" s="288"/>
      <c r="P525" s="291"/>
      <c r="Q525" s="288"/>
      <c r="R525" s="265"/>
      <c r="S525" s="297"/>
      <c r="T525" s="297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8"/>
      <c r="F526" s="288"/>
      <c r="G526" s="288"/>
      <c r="H526" s="288"/>
      <c r="I526" s="288"/>
      <c r="J526" s="288"/>
      <c r="K526" s="288"/>
      <c r="L526" s="288"/>
      <c r="M526" s="288"/>
      <c r="N526" s="288"/>
      <c r="O526" s="288"/>
      <c r="P526" s="291"/>
      <c r="Q526" s="288"/>
      <c r="R526" s="265"/>
      <c r="S526" s="297"/>
      <c r="T526" s="297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8"/>
      <c r="F527" s="288"/>
      <c r="G527" s="288"/>
      <c r="H527" s="288"/>
      <c r="I527" s="288"/>
      <c r="J527" s="288"/>
      <c r="K527" s="288"/>
      <c r="L527" s="288"/>
      <c r="M527" s="288"/>
      <c r="N527" s="288"/>
      <c r="O527" s="288"/>
      <c r="P527" s="291"/>
      <c r="Q527" s="288"/>
      <c r="R527" s="265"/>
      <c r="S527" s="297"/>
      <c r="T527" s="297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8"/>
      <c r="F528" s="288"/>
      <c r="G528" s="288"/>
      <c r="H528" s="288"/>
      <c r="I528" s="288"/>
      <c r="J528" s="288"/>
      <c r="K528" s="288"/>
      <c r="L528" s="288"/>
      <c r="M528" s="288"/>
      <c r="N528" s="288"/>
      <c r="O528" s="288"/>
      <c r="P528" s="291"/>
      <c r="Q528" s="288"/>
      <c r="R528" s="265"/>
      <c r="S528" s="297"/>
      <c r="T528" s="297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8"/>
      <c r="F529" s="288"/>
      <c r="G529" s="288"/>
      <c r="H529" s="288"/>
      <c r="I529" s="288"/>
      <c r="J529" s="288"/>
      <c r="K529" s="288"/>
      <c r="L529" s="288"/>
      <c r="M529" s="288"/>
      <c r="N529" s="288"/>
      <c r="O529" s="288"/>
      <c r="P529" s="291"/>
      <c r="Q529" s="288"/>
      <c r="R529" s="265"/>
      <c r="S529" s="297"/>
      <c r="T529" s="297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8"/>
      <c r="F530" s="288"/>
      <c r="G530" s="288"/>
      <c r="H530" s="288"/>
      <c r="I530" s="288"/>
      <c r="J530" s="288"/>
      <c r="K530" s="288"/>
      <c r="L530" s="288"/>
      <c r="M530" s="288"/>
      <c r="N530" s="288"/>
      <c r="O530" s="288"/>
      <c r="P530" s="291"/>
      <c r="Q530" s="288"/>
      <c r="R530" s="265"/>
      <c r="S530" s="297"/>
      <c r="T530" s="297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8"/>
      <c r="F531" s="288"/>
      <c r="G531" s="288"/>
      <c r="H531" s="288"/>
      <c r="I531" s="288"/>
      <c r="J531" s="288"/>
      <c r="K531" s="288"/>
      <c r="L531" s="288"/>
      <c r="M531" s="288"/>
      <c r="N531" s="288"/>
      <c r="O531" s="288"/>
      <c r="P531" s="291"/>
      <c r="Q531" s="288"/>
      <c r="R531" s="265"/>
      <c r="S531" s="297"/>
      <c r="T531" s="297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8"/>
      <c r="F532" s="288"/>
      <c r="G532" s="288"/>
      <c r="H532" s="288"/>
      <c r="I532" s="288"/>
      <c r="J532" s="288"/>
      <c r="K532" s="288"/>
      <c r="L532" s="288"/>
      <c r="M532" s="288"/>
      <c r="N532" s="288"/>
      <c r="O532" s="288"/>
      <c r="P532" s="291"/>
      <c r="Q532" s="288"/>
      <c r="R532" s="265"/>
      <c r="S532" s="297"/>
      <c r="T532" s="297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8"/>
      <c r="F533" s="288"/>
      <c r="G533" s="288"/>
      <c r="H533" s="288"/>
      <c r="I533" s="288"/>
      <c r="J533" s="288"/>
      <c r="K533" s="288"/>
      <c r="L533" s="288"/>
      <c r="M533" s="288"/>
      <c r="N533" s="288"/>
      <c r="O533" s="288"/>
      <c r="P533" s="291"/>
      <c r="Q533" s="288"/>
      <c r="R533" s="265"/>
      <c r="S533" s="297"/>
      <c r="T533" s="297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8"/>
      <c r="F534" s="288"/>
      <c r="G534" s="288"/>
      <c r="H534" s="288"/>
      <c r="I534" s="288"/>
      <c r="J534" s="288"/>
      <c r="K534" s="288"/>
      <c r="L534" s="288"/>
      <c r="M534" s="288"/>
      <c r="N534" s="288"/>
      <c r="O534" s="288"/>
      <c r="P534" s="291"/>
      <c r="Q534" s="288"/>
      <c r="R534" s="265"/>
      <c r="S534" s="297"/>
      <c r="T534" s="297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8"/>
      <c r="F535" s="288"/>
      <c r="G535" s="288"/>
      <c r="H535" s="288"/>
      <c r="I535" s="288"/>
      <c r="J535" s="288"/>
      <c r="K535" s="288"/>
      <c r="L535" s="288"/>
      <c r="M535" s="288"/>
      <c r="N535" s="288"/>
      <c r="O535" s="288"/>
      <c r="P535" s="291"/>
      <c r="Q535" s="288"/>
      <c r="R535" s="265"/>
      <c r="S535" s="297"/>
      <c r="T535" s="297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8"/>
      <c r="F536" s="288"/>
      <c r="G536" s="288"/>
      <c r="H536" s="288"/>
      <c r="I536" s="288"/>
      <c r="J536" s="288"/>
      <c r="K536" s="288"/>
      <c r="L536" s="288"/>
      <c r="M536" s="288"/>
      <c r="N536" s="288"/>
      <c r="O536" s="288"/>
      <c r="P536" s="291"/>
      <c r="Q536" s="288"/>
      <c r="R536" s="265"/>
      <c r="S536" s="297"/>
      <c r="T536" s="297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8"/>
      <c r="F537" s="288"/>
      <c r="G537" s="288"/>
      <c r="H537" s="288"/>
      <c r="I537" s="288"/>
      <c r="J537" s="288"/>
      <c r="K537" s="288"/>
      <c r="L537" s="288"/>
      <c r="M537" s="288"/>
      <c r="N537" s="288"/>
      <c r="O537" s="288"/>
      <c r="P537" s="291"/>
      <c r="Q537" s="288"/>
      <c r="R537" s="265"/>
      <c r="S537" s="297"/>
      <c r="T537" s="297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8"/>
      <c r="F538" s="288"/>
      <c r="G538" s="288"/>
      <c r="H538" s="288"/>
      <c r="I538" s="288"/>
      <c r="J538" s="288"/>
      <c r="K538" s="288"/>
      <c r="L538" s="288"/>
      <c r="M538" s="288"/>
      <c r="N538" s="288"/>
      <c r="O538" s="288"/>
      <c r="P538" s="291"/>
      <c r="Q538" s="288"/>
      <c r="R538" s="265"/>
      <c r="S538" s="297"/>
      <c r="T538" s="297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8"/>
      <c r="F539" s="288"/>
      <c r="G539" s="288"/>
      <c r="H539" s="288"/>
      <c r="I539" s="288"/>
      <c r="J539" s="288"/>
      <c r="K539" s="288"/>
      <c r="L539" s="288"/>
      <c r="M539" s="288"/>
      <c r="N539" s="288"/>
      <c r="O539" s="288"/>
      <c r="P539" s="291"/>
      <c r="Q539" s="288"/>
      <c r="R539" s="265"/>
      <c r="S539" s="297"/>
      <c r="T539" s="297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8"/>
      <c r="F540" s="288"/>
      <c r="G540" s="288"/>
      <c r="H540" s="288"/>
      <c r="I540" s="288"/>
      <c r="J540" s="288"/>
      <c r="K540" s="288"/>
      <c r="L540" s="288"/>
      <c r="M540" s="288"/>
      <c r="N540" s="288"/>
      <c r="O540" s="288"/>
      <c r="P540" s="291"/>
      <c r="Q540" s="288"/>
      <c r="R540" s="265"/>
      <c r="S540" s="297"/>
      <c r="T540" s="297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8"/>
      <c r="F541" s="288"/>
      <c r="G541" s="288"/>
      <c r="H541" s="288"/>
      <c r="I541" s="288"/>
      <c r="J541" s="288"/>
      <c r="K541" s="288"/>
      <c r="L541" s="288"/>
      <c r="M541" s="288"/>
      <c r="N541" s="288"/>
      <c r="O541" s="288"/>
      <c r="P541" s="291"/>
      <c r="Q541" s="288"/>
      <c r="R541" s="265"/>
      <c r="S541" s="297"/>
      <c r="T541" s="297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8"/>
      <c r="F542" s="288"/>
      <c r="G542" s="288"/>
      <c r="H542" s="288"/>
      <c r="I542" s="288"/>
      <c r="J542" s="288"/>
      <c r="K542" s="288"/>
      <c r="L542" s="288"/>
      <c r="M542" s="288"/>
      <c r="N542" s="288"/>
      <c r="O542" s="288"/>
      <c r="P542" s="291"/>
      <c r="Q542" s="288"/>
      <c r="R542" s="265"/>
      <c r="S542" s="297"/>
      <c r="T542" s="297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8"/>
      <c r="F543" s="288"/>
      <c r="G543" s="288"/>
      <c r="H543" s="288"/>
      <c r="I543" s="288"/>
      <c r="J543" s="288"/>
      <c r="K543" s="288"/>
      <c r="L543" s="288"/>
      <c r="M543" s="288"/>
      <c r="N543" s="288"/>
      <c r="O543" s="288"/>
      <c r="P543" s="291"/>
      <c r="Q543" s="288"/>
      <c r="R543" s="265"/>
      <c r="S543" s="297"/>
      <c r="T543" s="297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8"/>
      <c r="F544" s="288"/>
      <c r="G544" s="288"/>
      <c r="H544" s="288"/>
      <c r="I544" s="288"/>
      <c r="J544" s="288"/>
      <c r="K544" s="288"/>
      <c r="L544" s="288"/>
      <c r="M544" s="288"/>
      <c r="N544" s="288"/>
      <c r="O544" s="288"/>
      <c r="P544" s="291"/>
      <c r="Q544" s="288"/>
      <c r="R544" s="265"/>
      <c r="S544" s="297"/>
      <c r="T544" s="297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8"/>
      <c r="F545" s="288"/>
      <c r="G545" s="288"/>
      <c r="H545" s="288"/>
      <c r="I545" s="288"/>
      <c r="J545" s="288"/>
      <c r="K545" s="288"/>
      <c r="L545" s="288"/>
      <c r="M545" s="288"/>
      <c r="N545" s="288"/>
      <c r="O545" s="288"/>
      <c r="P545" s="291"/>
      <c r="Q545" s="288"/>
      <c r="R545" s="265"/>
      <c r="S545" s="297"/>
      <c r="T545" s="297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8"/>
      <c r="F546" s="288"/>
      <c r="G546" s="288"/>
      <c r="H546" s="288"/>
      <c r="I546" s="288"/>
      <c r="J546" s="288"/>
      <c r="K546" s="288"/>
      <c r="L546" s="288"/>
      <c r="M546" s="288"/>
      <c r="N546" s="288"/>
      <c r="O546" s="288"/>
      <c r="P546" s="291"/>
      <c r="Q546" s="288"/>
      <c r="R546" s="265"/>
      <c r="S546" s="297"/>
      <c r="T546" s="297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8"/>
      <c r="F547" s="288"/>
      <c r="G547" s="288"/>
      <c r="H547" s="288"/>
      <c r="I547" s="288"/>
      <c r="J547" s="288"/>
      <c r="K547" s="288"/>
      <c r="L547" s="288"/>
      <c r="M547" s="288"/>
      <c r="N547" s="288"/>
      <c r="O547" s="288"/>
      <c r="P547" s="291"/>
      <c r="Q547" s="288"/>
      <c r="R547" s="265"/>
      <c r="S547" s="297"/>
      <c r="T547" s="297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8"/>
      <c r="F548" s="288"/>
      <c r="G548" s="288"/>
      <c r="H548" s="288"/>
      <c r="I548" s="288"/>
      <c r="J548" s="288"/>
      <c r="K548" s="288"/>
      <c r="L548" s="288"/>
      <c r="M548" s="288"/>
      <c r="N548" s="288"/>
      <c r="O548" s="288"/>
      <c r="P548" s="291"/>
      <c r="Q548" s="288"/>
      <c r="R548" s="265"/>
      <c r="S548" s="297"/>
      <c r="T548" s="297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8"/>
      <c r="F549" s="288"/>
      <c r="G549" s="288"/>
      <c r="H549" s="288"/>
      <c r="I549" s="288"/>
      <c r="J549" s="288"/>
      <c r="K549" s="288"/>
      <c r="L549" s="288"/>
      <c r="M549" s="288"/>
      <c r="N549" s="288"/>
      <c r="O549" s="288"/>
      <c r="P549" s="291"/>
      <c r="Q549" s="288"/>
      <c r="R549" s="265"/>
      <c r="S549" s="297"/>
      <c r="T549" s="297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8"/>
      <c r="F550" s="288"/>
      <c r="G550" s="288"/>
      <c r="H550" s="288"/>
      <c r="I550" s="288"/>
      <c r="J550" s="288"/>
      <c r="K550" s="288"/>
      <c r="L550" s="288"/>
      <c r="M550" s="288"/>
      <c r="N550" s="288"/>
      <c r="O550" s="288"/>
      <c r="P550" s="291"/>
      <c r="Q550" s="288"/>
      <c r="R550" s="265"/>
      <c r="S550" s="297"/>
      <c r="T550" s="297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8"/>
      <c r="F551" s="288"/>
      <c r="G551" s="288"/>
      <c r="H551" s="288"/>
      <c r="I551" s="288"/>
      <c r="J551" s="288"/>
      <c r="K551" s="288"/>
      <c r="L551" s="288"/>
      <c r="M551" s="288"/>
      <c r="N551" s="288"/>
      <c r="O551" s="288"/>
      <c r="P551" s="291"/>
      <c r="Q551" s="288"/>
      <c r="R551" s="265"/>
      <c r="S551" s="297"/>
      <c r="T551" s="297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8"/>
      <c r="F552" s="288"/>
      <c r="G552" s="288"/>
      <c r="H552" s="288"/>
      <c r="I552" s="288"/>
      <c r="J552" s="288"/>
      <c r="K552" s="288"/>
      <c r="L552" s="288"/>
      <c r="M552" s="288"/>
      <c r="N552" s="288"/>
      <c r="O552" s="288"/>
      <c r="P552" s="291"/>
      <c r="Q552" s="288"/>
      <c r="R552" s="265"/>
      <c r="S552" s="297"/>
      <c r="T552" s="297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8"/>
      <c r="F553" s="288"/>
      <c r="G553" s="288"/>
      <c r="H553" s="288"/>
      <c r="I553" s="288"/>
      <c r="J553" s="288"/>
      <c r="K553" s="288"/>
      <c r="L553" s="288"/>
      <c r="M553" s="288"/>
      <c r="N553" s="288"/>
      <c r="O553" s="288"/>
      <c r="P553" s="291"/>
      <c r="Q553" s="288"/>
      <c r="R553" s="265"/>
      <c r="S553" s="297"/>
      <c r="T553" s="297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8"/>
      <c r="F554" s="288"/>
      <c r="G554" s="288"/>
      <c r="H554" s="288"/>
      <c r="I554" s="288"/>
      <c r="J554" s="288"/>
      <c r="K554" s="288"/>
      <c r="L554" s="288"/>
      <c r="M554" s="288"/>
      <c r="N554" s="288"/>
      <c r="O554" s="288"/>
      <c r="P554" s="291"/>
      <c r="Q554" s="288"/>
      <c r="R554" s="265"/>
      <c r="S554" s="297"/>
      <c r="T554" s="297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8"/>
      <c r="F555" s="288"/>
      <c r="G555" s="288"/>
      <c r="H555" s="288"/>
      <c r="I555" s="288"/>
      <c r="J555" s="288"/>
      <c r="K555" s="288"/>
      <c r="L555" s="288"/>
      <c r="M555" s="288"/>
      <c r="N555" s="288"/>
      <c r="O555" s="288"/>
      <c r="P555" s="291"/>
      <c r="Q555" s="288"/>
      <c r="R555" s="265"/>
      <c r="S555" s="297"/>
      <c r="T555" s="297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8"/>
      <c r="F556" s="288"/>
      <c r="G556" s="288"/>
      <c r="H556" s="288"/>
      <c r="I556" s="288"/>
      <c r="J556" s="288"/>
      <c r="K556" s="288"/>
      <c r="L556" s="288"/>
      <c r="M556" s="288"/>
      <c r="N556" s="288"/>
      <c r="O556" s="288"/>
      <c r="P556" s="291"/>
      <c r="Q556" s="288"/>
      <c r="R556" s="265"/>
      <c r="S556" s="297"/>
      <c r="T556" s="297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8"/>
      <c r="F557" s="288"/>
      <c r="G557" s="288"/>
      <c r="H557" s="288"/>
      <c r="I557" s="288"/>
      <c r="J557" s="288"/>
      <c r="K557" s="288"/>
      <c r="L557" s="288"/>
      <c r="M557" s="288"/>
      <c r="N557" s="288"/>
      <c r="O557" s="288"/>
      <c r="P557" s="291"/>
      <c r="Q557" s="288"/>
      <c r="R557" s="265"/>
      <c r="S557" s="297"/>
      <c r="T557" s="297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8"/>
      <c r="F558" s="288"/>
      <c r="G558" s="288"/>
      <c r="H558" s="288"/>
      <c r="I558" s="288"/>
      <c r="J558" s="288"/>
      <c r="K558" s="288"/>
      <c r="L558" s="288"/>
      <c r="M558" s="288"/>
      <c r="N558" s="288"/>
      <c r="O558" s="288"/>
      <c r="P558" s="291"/>
      <c r="Q558" s="288"/>
      <c r="R558" s="265"/>
      <c r="S558" s="297"/>
      <c r="T558" s="297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8"/>
      <c r="F559" s="288"/>
      <c r="G559" s="288"/>
      <c r="H559" s="288"/>
      <c r="I559" s="288"/>
      <c r="J559" s="288"/>
      <c r="K559" s="288"/>
      <c r="L559" s="288"/>
      <c r="M559" s="288"/>
      <c r="N559" s="288"/>
      <c r="O559" s="288"/>
      <c r="P559" s="291"/>
      <c r="Q559" s="288"/>
      <c r="R559" s="265"/>
      <c r="S559" s="297"/>
      <c r="T559" s="297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8"/>
      <c r="F560" s="288"/>
      <c r="G560" s="288"/>
      <c r="H560" s="288"/>
      <c r="I560" s="288"/>
      <c r="J560" s="288"/>
      <c r="K560" s="288"/>
      <c r="L560" s="288"/>
      <c r="M560" s="288"/>
      <c r="N560" s="288"/>
      <c r="O560" s="288"/>
      <c r="P560" s="291"/>
      <c r="Q560" s="288"/>
      <c r="R560" s="265"/>
      <c r="S560" s="297"/>
      <c r="T560" s="297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8"/>
      <c r="F561" s="288"/>
      <c r="G561" s="288"/>
      <c r="H561" s="288"/>
      <c r="I561" s="288"/>
      <c r="J561" s="288"/>
      <c r="K561" s="288"/>
      <c r="L561" s="288"/>
      <c r="M561" s="288"/>
      <c r="N561" s="288"/>
      <c r="O561" s="288"/>
      <c r="P561" s="291"/>
      <c r="Q561" s="288"/>
      <c r="R561" s="265"/>
      <c r="S561" s="297"/>
      <c r="T561" s="297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8"/>
      <c r="F562" s="288"/>
      <c r="G562" s="288"/>
      <c r="H562" s="288"/>
      <c r="I562" s="288"/>
      <c r="J562" s="288"/>
      <c r="K562" s="288"/>
      <c r="L562" s="288"/>
      <c r="M562" s="288"/>
      <c r="N562" s="288"/>
      <c r="O562" s="288"/>
      <c r="P562" s="291"/>
      <c r="Q562" s="288"/>
      <c r="R562" s="265"/>
      <c r="S562" s="297"/>
      <c r="T562" s="297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8"/>
      <c r="F563" s="288"/>
      <c r="G563" s="288"/>
      <c r="H563" s="288"/>
      <c r="I563" s="288"/>
      <c r="J563" s="288"/>
      <c r="K563" s="288"/>
      <c r="L563" s="288"/>
      <c r="M563" s="288"/>
      <c r="N563" s="288"/>
      <c r="O563" s="288"/>
      <c r="P563" s="291"/>
      <c r="Q563" s="288"/>
      <c r="R563" s="265"/>
      <c r="S563" s="297"/>
      <c r="T563" s="297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8"/>
      <c r="F564" s="288"/>
      <c r="G564" s="288"/>
      <c r="H564" s="288"/>
      <c r="I564" s="288"/>
      <c r="J564" s="288"/>
      <c r="K564" s="288"/>
      <c r="L564" s="288"/>
      <c r="M564" s="288"/>
      <c r="N564" s="288"/>
      <c r="O564" s="288"/>
      <c r="P564" s="291"/>
      <c r="Q564" s="288"/>
      <c r="R564" s="265"/>
      <c r="S564" s="297"/>
      <c r="T564" s="297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8"/>
      <c r="F565" s="288"/>
      <c r="G565" s="288"/>
      <c r="H565" s="288"/>
      <c r="I565" s="288"/>
      <c r="J565" s="288"/>
      <c r="K565" s="288"/>
      <c r="L565" s="288"/>
      <c r="M565" s="288"/>
      <c r="N565" s="288"/>
      <c r="O565" s="288"/>
      <c r="P565" s="291"/>
      <c r="Q565" s="288"/>
      <c r="R565" s="265"/>
      <c r="S565" s="297"/>
      <c r="T565" s="297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8"/>
      <c r="F566" s="288"/>
      <c r="G566" s="288"/>
      <c r="H566" s="288"/>
      <c r="I566" s="288"/>
      <c r="J566" s="288"/>
      <c r="K566" s="288"/>
      <c r="L566" s="288"/>
      <c r="M566" s="288"/>
      <c r="N566" s="288"/>
      <c r="O566" s="288"/>
      <c r="P566" s="291"/>
      <c r="Q566" s="288"/>
      <c r="R566" s="265"/>
      <c r="S566" s="297"/>
      <c r="T566" s="297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8"/>
      <c r="F567" s="288"/>
      <c r="G567" s="288"/>
      <c r="H567" s="288"/>
      <c r="I567" s="288"/>
      <c r="J567" s="288"/>
      <c r="K567" s="288"/>
      <c r="L567" s="288"/>
      <c r="M567" s="288"/>
      <c r="N567" s="288"/>
      <c r="O567" s="288"/>
      <c r="P567" s="291"/>
      <c r="Q567" s="288"/>
      <c r="R567" s="265"/>
      <c r="S567" s="297"/>
      <c r="T567" s="297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8"/>
      <c r="F568" s="288"/>
      <c r="G568" s="288"/>
      <c r="H568" s="288"/>
      <c r="I568" s="288"/>
      <c r="J568" s="288"/>
      <c r="K568" s="288"/>
      <c r="L568" s="288"/>
      <c r="M568" s="288"/>
      <c r="N568" s="288"/>
      <c r="O568" s="288"/>
      <c r="P568" s="291"/>
      <c r="Q568" s="288"/>
      <c r="R568" s="265"/>
      <c r="S568" s="297"/>
      <c r="T568" s="297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8"/>
      <c r="F569" s="288"/>
      <c r="G569" s="288"/>
      <c r="H569" s="288"/>
      <c r="I569" s="288"/>
      <c r="J569" s="288"/>
      <c r="K569" s="288"/>
      <c r="L569" s="288"/>
      <c r="M569" s="288"/>
      <c r="N569" s="288"/>
      <c r="O569" s="288"/>
      <c r="P569" s="291"/>
      <c r="Q569" s="288"/>
      <c r="R569" s="265"/>
      <c r="S569" s="297"/>
      <c r="T569" s="297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8"/>
      <c r="F570" s="288"/>
      <c r="G570" s="288"/>
      <c r="H570" s="288"/>
      <c r="I570" s="288"/>
      <c r="J570" s="288"/>
      <c r="K570" s="288"/>
      <c r="L570" s="288"/>
      <c r="M570" s="288"/>
      <c r="N570" s="288"/>
      <c r="O570" s="288"/>
      <c r="P570" s="291"/>
      <c r="Q570" s="288"/>
      <c r="R570" s="265"/>
      <c r="S570" s="297"/>
      <c r="T570" s="297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8"/>
      <c r="F571" s="288"/>
      <c r="G571" s="288"/>
      <c r="H571" s="288"/>
      <c r="I571" s="288"/>
      <c r="J571" s="288"/>
      <c r="K571" s="288"/>
      <c r="L571" s="288"/>
      <c r="M571" s="288"/>
      <c r="N571" s="288"/>
      <c r="O571" s="288"/>
      <c r="P571" s="291"/>
      <c r="Q571" s="288"/>
      <c r="R571" s="265"/>
      <c r="S571" s="297"/>
      <c r="T571" s="297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8"/>
      <c r="F572" s="288"/>
      <c r="G572" s="288"/>
      <c r="H572" s="288"/>
      <c r="I572" s="288"/>
      <c r="J572" s="288"/>
      <c r="K572" s="288"/>
      <c r="L572" s="288"/>
      <c r="M572" s="288"/>
      <c r="N572" s="288"/>
      <c r="O572" s="288"/>
      <c r="P572" s="291"/>
      <c r="Q572" s="288"/>
      <c r="R572" s="265"/>
      <c r="S572" s="297"/>
      <c r="T572" s="297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8"/>
      <c r="F573" s="288"/>
      <c r="G573" s="288"/>
      <c r="H573" s="288"/>
      <c r="I573" s="288"/>
      <c r="J573" s="288"/>
      <c r="K573" s="288"/>
      <c r="L573" s="288"/>
      <c r="M573" s="288"/>
      <c r="N573" s="288"/>
      <c r="O573" s="288"/>
      <c r="P573" s="291"/>
      <c r="Q573" s="288"/>
      <c r="R573" s="265"/>
      <c r="S573" s="297"/>
      <c r="T573" s="297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8"/>
      <c r="F574" s="288"/>
      <c r="G574" s="288"/>
      <c r="H574" s="288"/>
      <c r="I574" s="288"/>
      <c r="J574" s="288"/>
      <c r="K574" s="288"/>
      <c r="L574" s="288"/>
      <c r="M574" s="288"/>
      <c r="N574" s="288"/>
      <c r="O574" s="288"/>
      <c r="P574" s="291"/>
      <c r="Q574" s="288"/>
      <c r="R574" s="265"/>
      <c r="S574" s="297"/>
      <c r="T574" s="297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8"/>
      <c r="F575" s="288"/>
      <c r="G575" s="288"/>
      <c r="H575" s="288"/>
      <c r="I575" s="288"/>
      <c r="J575" s="288"/>
      <c r="K575" s="288"/>
      <c r="L575" s="288"/>
      <c r="M575" s="288"/>
      <c r="N575" s="288"/>
      <c r="O575" s="288"/>
      <c r="P575" s="291"/>
      <c r="Q575" s="288"/>
      <c r="R575" s="265"/>
      <c r="S575" s="297"/>
      <c r="T575" s="297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8"/>
      <c r="F576" s="288"/>
      <c r="G576" s="288"/>
      <c r="H576" s="288"/>
      <c r="I576" s="288"/>
      <c r="J576" s="288"/>
      <c r="K576" s="288"/>
      <c r="L576" s="288"/>
      <c r="M576" s="288"/>
      <c r="N576" s="288"/>
      <c r="O576" s="288"/>
      <c r="P576" s="291"/>
      <c r="Q576" s="288"/>
      <c r="R576" s="265"/>
      <c r="S576" s="297"/>
      <c r="T576" s="297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8"/>
      <c r="F577" s="288"/>
      <c r="G577" s="288"/>
      <c r="H577" s="288"/>
      <c r="I577" s="288"/>
      <c r="J577" s="288"/>
      <c r="K577" s="288"/>
      <c r="L577" s="288"/>
      <c r="M577" s="288"/>
      <c r="N577" s="288"/>
      <c r="O577" s="288"/>
      <c r="P577" s="291"/>
      <c r="Q577" s="288"/>
      <c r="R577" s="265"/>
      <c r="S577" s="297"/>
      <c r="T577" s="297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8"/>
      <c r="F578" s="288"/>
      <c r="G578" s="288"/>
      <c r="H578" s="288"/>
      <c r="I578" s="288"/>
      <c r="J578" s="288"/>
      <c r="K578" s="288"/>
      <c r="L578" s="288"/>
      <c r="M578" s="288"/>
      <c r="N578" s="288"/>
      <c r="O578" s="288"/>
      <c r="P578" s="291"/>
      <c r="Q578" s="288"/>
      <c r="R578" s="265"/>
      <c r="S578" s="297"/>
      <c r="T578" s="297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8"/>
      <c r="F579" s="288"/>
      <c r="G579" s="288"/>
      <c r="H579" s="288"/>
      <c r="I579" s="288"/>
      <c r="J579" s="288"/>
      <c r="K579" s="288"/>
      <c r="L579" s="288"/>
      <c r="M579" s="288"/>
      <c r="N579" s="288"/>
      <c r="O579" s="288"/>
      <c r="P579" s="291"/>
      <c r="Q579" s="288"/>
      <c r="R579" s="265"/>
      <c r="S579" s="297"/>
      <c r="T579" s="297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8"/>
      <c r="F580" s="288"/>
      <c r="G580" s="288"/>
      <c r="H580" s="288"/>
      <c r="I580" s="288"/>
      <c r="J580" s="288"/>
      <c r="K580" s="288"/>
      <c r="L580" s="288"/>
      <c r="M580" s="288"/>
      <c r="N580" s="288"/>
      <c r="O580" s="288"/>
      <c r="P580" s="291"/>
      <c r="Q580" s="288"/>
      <c r="R580" s="265"/>
      <c r="S580" s="297"/>
      <c r="T580" s="297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8"/>
      <c r="F581" s="288"/>
      <c r="G581" s="288"/>
      <c r="H581" s="288"/>
      <c r="I581" s="288"/>
      <c r="J581" s="288"/>
      <c r="K581" s="288"/>
      <c r="L581" s="288"/>
      <c r="M581" s="288"/>
      <c r="N581" s="288"/>
      <c r="O581" s="288"/>
      <c r="P581" s="291"/>
      <c r="Q581" s="288"/>
      <c r="R581" s="265"/>
      <c r="S581" s="297"/>
      <c r="T581" s="297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8"/>
      <c r="F582" s="288"/>
      <c r="G582" s="288"/>
      <c r="H582" s="288"/>
      <c r="I582" s="288"/>
      <c r="J582" s="288"/>
      <c r="K582" s="288"/>
      <c r="L582" s="288"/>
      <c r="M582" s="288"/>
      <c r="N582" s="288"/>
      <c r="O582" s="288"/>
      <c r="P582" s="291"/>
      <c r="Q582" s="288"/>
      <c r="R582" s="265"/>
      <c r="S582" s="297"/>
      <c r="T582" s="297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8"/>
      <c r="F583" s="288"/>
      <c r="G583" s="288"/>
      <c r="H583" s="288"/>
      <c r="I583" s="288"/>
      <c r="J583" s="288"/>
      <c r="K583" s="288"/>
      <c r="L583" s="288"/>
      <c r="M583" s="288"/>
      <c r="N583" s="288"/>
      <c r="O583" s="288"/>
      <c r="P583" s="291"/>
      <c r="Q583" s="288"/>
      <c r="R583" s="265"/>
      <c r="S583" s="297"/>
      <c r="T583" s="297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8"/>
      <c r="F584" s="288"/>
      <c r="G584" s="288"/>
      <c r="H584" s="288"/>
      <c r="I584" s="288"/>
      <c r="J584" s="288"/>
      <c r="K584" s="288"/>
      <c r="L584" s="288"/>
      <c r="M584" s="288"/>
      <c r="N584" s="288"/>
      <c r="O584" s="288"/>
      <c r="P584" s="291"/>
      <c r="Q584" s="288"/>
      <c r="R584" s="265"/>
      <c r="S584" s="297"/>
      <c r="T584" s="297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8"/>
      <c r="F585" s="288"/>
      <c r="G585" s="288"/>
      <c r="H585" s="288"/>
      <c r="I585" s="288"/>
      <c r="J585" s="288"/>
      <c r="K585" s="288"/>
      <c r="L585" s="288"/>
      <c r="M585" s="288"/>
      <c r="N585" s="288"/>
      <c r="O585" s="288"/>
      <c r="P585" s="291"/>
      <c r="Q585" s="288"/>
      <c r="R585" s="265"/>
      <c r="S585" s="297"/>
      <c r="T585" s="297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8"/>
      <c r="F586" s="288"/>
      <c r="G586" s="288"/>
      <c r="H586" s="288"/>
      <c r="I586" s="288"/>
      <c r="J586" s="288"/>
      <c r="K586" s="288"/>
      <c r="L586" s="288"/>
      <c r="M586" s="288"/>
      <c r="N586" s="288"/>
      <c r="O586" s="288"/>
      <c r="P586" s="291"/>
      <c r="Q586" s="288"/>
      <c r="R586" s="265"/>
      <c r="S586" s="297"/>
      <c r="T586" s="297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8"/>
      <c r="F587" s="288"/>
      <c r="G587" s="288"/>
      <c r="H587" s="288"/>
      <c r="I587" s="288"/>
      <c r="J587" s="288"/>
      <c r="K587" s="288"/>
      <c r="L587" s="288"/>
      <c r="M587" s="288"/>
      <c r="N587" s="288"/>
      <c r="O587" s="288"/>
      <c r="P587" s="291"/>
      <c r="Q587" s="288"/>
      <c r="R587" s="265"/>
      <c r="S587" s="297"/>
      <c r="T587" s="297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8"/>
      <c r="F588" s="288"/>
      <c r="G588" s="288"/>
      <c r="H588" s="288"/>
      <c r="I588" s="288"/>
      <c r="J588" s="288"/>
      <c r="K588" s="288"/>
      <c r="L588" s="288"/>
      <c r="M588" s="288"/>
      <c r="N588" s="288"/>
      <c r="O588" s="288"/>
      <c r="P588" s="291"/>
      <c r="Q588" s="288"/>
      <c r="R588" s="265"/>
      <c r="S588" s="297"/>
      <c r="T588" s="297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8"/>
      <c r="F589" s="288"/>
      <c r="G589" s="288"/>
      <c r="H589" s="288"/>
      <c r="I589" s="288"/>
      <c r="J589" s="288"/>
      <c r="K589" s="288"/>
      <c r="L589" s="288"/>
      <c r="M589" s="288"/>
      <c r="N589" s="288"/>
      <c r="O589" s="288"/>
      <c r="P589" s="291"/>
      <c r="Q589" s="288"/>
      <c r="R589" s="265"/>
      <c r="S589" s="297"/>
      <c r="T589" s="297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8"/>
      <c r="F590" s="288"/>
      <c r="G590" s="288"/>
      <c r="H590" s="288"/>
      <c r="I590" s="288"/>
      <c r="J590" s="288"/>
      <c r="K590" s="288"/>
      <c r="L590" s="288"/>
      <c r="M590" s="288"/>
      <c r="N590" s="288"/>
      <c r="O590" s="288"/>
      <c r="P590" s="291"/>
      <c r="Q590" s="288"/>
      <c r="R590" s="265"/>
      <c r="S590" s="297"/>
      <c r="T590" s="297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8"/>
      <c r="F591" s="288"/>
      <c r="G591" s="288"/>
      <c r="H591" s="288"/>
      <c r="I591" s="288"/>
      <c r="J591" s="288"/>
      <c r="K591" s="288"/>
      <c r="L591" s="288"/>
      <c r="M591" s="288"/>
      <c r="N591" s="288"/>
      <c r="O591" s="288"/>
      <c r="P591" s="291"/>
      <c r="Q591" s="288"/>
      <c r="R591" s="265"/>
      <c r="S591" s="297"/>
      <c r="T591" s="297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8"/>
      <c r="F592" s="288"/>
      <c r="G592" s="288"/>
      <c r="H592" s="288"/>
      <c r="I592" s="288"/>
      <c r="J592" s="288"/>
      <c r="K592" s="288"/>
      <c r="L592" s="288"/>
      <c r="M592" s="288"/>
      <c r="N592" s="288"/>
      <c r="O592" s="288"/>
      <c r="P592" s="291"/>
      <c r="Q592" s="288"/>
      <c r="R592" s="265"/>
      <c r="S592" s="297"/>
      <c r="T592" s="297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8"/>
      <c r="F593" s="288"/>
      <c r="G593" s="288"/>
      <c r="H593" s="288"/>
      <c r="I593" s="288"/>
      <c r="J593" s="288"/>
      <c r="K593" s="288"/>
      <c r="L593" s="288"/>
      <c r="M593" s="288"/>
      <c r="N593" s="288"/>
      <c r="O593" s="288"/>
      <c r="P593" s="291"/>
      <c r="Q593" s="288"/>
      <c r="R593" s="265"/>
      <c r="S593" s="297"/>
      <c r="T593" s="297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8"/>
      <c r="F594" s="288"/>
      <c r="G594" s="288"/>
      <c r="H594" s="288"/>
      <c r="I594" s="288"/>
      <c r="J594" s="288"/>
      <c r="K594" s="288"/>
      <c r="L594" s="288"/>
      <c r="M594" s="288"/>
      <c r="N594" s="288"/>
      <c r="O594" s="288"/>
      <c r="P594" s="291"/>
      <c r="Q594" s="288"/>
      <c r="R594" s="265"/>
      <c r="S594" s="297"/>
      <c r="T594" s="297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8"/>
      <c r="F595" s="288"/>
      <c r="G595" s="288"/>
      <c r="H595" s="288"/>
      <c r="I595" s="288"/>
      <c r="J595" s="288"/>
      <c r="K595" s="288"/>
      <c r="L595" s="288"/>
      <c r="M595" s="288"/>
      <c r="N595" s="288"/>
      <c r="O595" s="288"/>
      <c r="P595" s="291"/>
      <c r="Q595" s="288"/>
      <c r="R595" s="265"/>
      <c r="S595" s="297"/>
      <c r="T595" s="297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8"/>
      <c r="F596" s="288"/>
      <c r="G596" s="288"/>
      <c r="H596" s="288"/>
      <c r="I596" s="288"/>
      <c r="J596" s="288"/>
      <c r="K596" s="288"/>
      <c r="L596" s="288"/>
      <c r="M596" s="288"/>
      <c r="N596" s="288"/>
      <c r="O596" s="288"/>
      <c r="P596" s="291"/>
      <c r="Q596" s="288"/>
      <c r="R596" s="265"/>
      <c r="S596" s="297"/>
      <c r="T596" s="297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8"/>
      <c r="F597" s="288"/>
      <c r="G597" s="288"/>
      <c r="H597" s="288"/>
      <c r="I597" s="288"/>
      <c r="J597" s="288"/>
      <c r="K597" s="288"/>
      <c r="L597" s="288"/>
      <c r="M597" s="288"/>
      <c r="N597" s="288"/>
      <c r="O597" s="288"/>
      <c r="P597" s="291"/>
      <c r="Q597" s="288"/>
      <c r="R597" s="265"/>
      <c r="S597" s="297"/>
      <c r="T597" s="297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8"/>
      <c r="F598" s="288"/>
      <c r="G598" s="288"/>
      <c r="H598" s="288"/>
      <c r="I598" s="288"/>
      <c r="J598" s="288"/>
      <c r="K598" s="288"/>
      <c r="L598" s="288"/>
      <c r="M598" s="288"/>
      <c r="N598" s="288"/>
      <c r="O598" s="288"/>
      <c r="P598" s="291"/>
      <c r="Q598" s="288"/>
      <c r="R598" s="265"/>
      <c r="S598" s="297"/>
      <c r="T598" s="297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8"/>
      <c r="F599" s="288"/>
      <c r="G599" s="288"/>
      <c r="H599" s="288"/>
      <c r="I599" s="288"/>
      <c r="J599" s="288"/>
      <c r="K599" s="288"/>
      <c r="L599" s="288"/>
      <c r="M599" s="288"/>
      <c r="N599" s="288"/>
      <c r="O599" s="288"/>
      <c r="P599" s="291"/>
      <c r="Q599" s="288"/>
      <c r="R599" s="265"/>
      <c r="S599" s="297"/>
      <c r="T599" s="297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8"/>
      <c r="F600" s="288"/>
      <c r="G600" s="288"/>
      <c r="H600" s="288"/>
      <c r="I600" s="288"/>
      <c r="J600" s="288"/>
      <c r="K600" s="288"/>
      <c r="L600" s="288"/>
      <c r="M600" s="288"/>
      <c r="N600" s="288"/>
      <c r="O600" s="288"/>
      <c r="P600" s="291"/>
      <c r="Q600" s="288"/>
      <c r="R600" s="265"/>
      <c r="S600" s="297"/>
      <c r="T600" s="297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8"/>
      <c r="F601" s="288"/>
      <c r="G601" s="288"/>
      <c r="H601" s="288"/>
      <c r="I601" s="288"/>
      <c r="J601" s="288"/>
      <c r="K601" s="288"/>
      <c r="L601" s="288"/>
      <c r="M601" s="288"/>
      <c r="N601" s="288"/>
      <c r="O601" s="288"/>
      <c r="P601" s="291"/>
      <c r="Q601" s="288"/>
      <c r="R601" s="265"/>
      <c r="S601" s="297"/>
      <c r="T601" s="297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8"/>
      <c r="F602" s="288"/>
      <c r="G602" s="288"/>
      <c r="H602" s="288"/>
      <c r="I602" s="288"/>
      <c r="J602" s="288"/>
      <c r="K602" s="288"/>
      <c r="L602" s="288"/>
      <c r="M602" s="288"/>
      <c r="N602" s="288"/>
      <c r="O602" s="288"/>
      <c r="P602" s="291"/>
      <c r="Q602" s="288"/>
      <c r="R602" s="265"/>
      <c r="S602" s="297"/>
      <c r="T602" s="297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8"/>
      <c r="F603" s="288"/>
      <c r="G603" s="288"/>
      <c r="H603" s="288"/>
      <c r="I603" s="288"/>
      <c r="J603" s="288"/>
      <c r="K603" s="288"/>
      <c r="L603" s="288"/>
      <c r="M603" s="288"/>
      <c r="N603" s="288"/>
      <c r="O603" s="288"/>
      <c r="P603" s="291"/>
      <c r="Q603" s="288"/>
      <c r="R603" s="265"/>
      <c r="S603" s="297"/>
      <c r="T603" s="297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8"/>
      <c r="F604" s="288"/>
      <c r="G604" s="288"/>
      <c r="H604" s="288"/>
      <c r="I604" s="288"/>
      <c r="J604" s="288"/>
      <c r="K604" s="288"/>
      <c r="L604" s="288"/>
      <c r="M604" s="288"/>
      <c r="N604" s="288"/>
      <c r="O604" s="288"/>
      <c r="P604" s="291"/>
      <c r="Q604" s="288"/>
      <c r="R604" s="265"/>
      <c r="S604" s="297"/>
      <c r="T604" s="297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8"/>
      <c r="F605" s="288"/>
      <c r="G605" s="288"/>
      <c r="H605" s="288"/>
      <c r="I605" s="288"/>
      <c r="J605" s="288"/>
      <c r="K605" s="288"/>
      <c r="L605" s="288"/>
      <c r="M605" s="288"/>
      <c r="N605" s="288"/>
      <c r="O605" s="288"/>
      <c r="P605" s="291"/>
      <c r="Q605" s="288"/>
      <c r="R605" s="265"/>
      <c r="S605" s="297"/>
      <c r="T605" s="297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8"/>
      <c r="F606" s="288"/>
      <c r="G606" s="288"/>
      <c r="H606" s="288"/>
      <c r="I606" s="288"/>
      <c r="J606" s="288"/>
      <c r="K606" s="288"/>
      <c r="L606" s="288"/>
      <c r="M606" s="288"/>
      <c r="N606" s="288"/>
      <c r="O606" s="288"/>
      <c r="P606" s="291"/>
      <c r="Q606" s="288"/>
      <c r="R606" s="265"/>
      <c r="S606" s="297"/>
      <c r="T606" s="297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8"/>
      <c r="F607" s="288"/>
      <c r="G607" s="288"/>
      <c r="H607" s="288"/>
      <c r="I607" s="288"/>
      <c r="J607" s="288"/>
      <c r="K607" s="288"/>
      <c r="L607" s="288"/>
      <c r="M607" s="288"/>
      <c r="N607" s="288"/>
      <c r="O607" s="288"/>
      <c r="P607" s="291"/>
      <c r="Q607" s="288"/>
      <c r="R607" s="265"/>
      <c r="S607" s="297"/>
      <c r="T607" s="297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8"/>
      <c r="F608" s="288"/>
      <c r="G608" s="288"/>
      <c r="H608" s="288"/>
      <c r="I608" s="288"/>
      <c r="J608" s="288"/>
      <c r="K608" s="288"/>
      <c r="L608" s="288"/>
      <c r="M608" s="288"/>
      <c r="N608" s="288"/>
      <c r="O608" s="288"/>
      <c r="P608" s="291"/>
      <c r="Q608" s="288"/>
      <c r="R608" s="265"/>
      <c r="S608" s="297"/>
      <c r="T608" s="297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8"/>
      <c r="F609" s="288"/>
      <c r="G609" s="288"/>
      <c r="H609" s="288"/>
      <c r="I609" s="288"/>
      <c r="J609" s="288"/>
      <c r="K609" s="288"/>
      <c r="L609" s="288"/>
      <c r="M609" s="288"/>
      <c r="N609" s="288"/>
      <c r="O609" s="288"/>
      <c r="P609" s="291"/>
      <c r="Q609" s="288"/>
      <c r="R609" s="265"/>
      <c r="S609" s="297"/>
      <c r="T609" s="297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8"/>
      <c r="F610" s="288"/>
      <c r="G610" s="288"/>
      <c r="H610" s="288"/>
      <c r="I610" s="288"/>
      <c r="J610" s="288"/>
      <c r="K610" s="288"/>
      <c r="L610" s="288"/>
      <c r="M610" s="288"/>
      <c r="N610" s="288"/>
      <c r="O610" s="288"/>
      <c r="P610" s="291"/>
      <c r="Q610" s="288"/>
      <c r="R610" s="265"/>
      <c r="S610" s="297"/>
      <c r="T610" s="297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8"/>
      <c r="F611" s="288"/>
      <c r="G611" s="288"/>
      <c r="H611" s="288"/>
      <c r="I611" s="288"/>
      <c r="J611" s="288"/>
      <c r="K611" s="288"/>
      <c r="L611" s="288"/>
      <c r="M611" s="288"/>
      <c r="N611" s="288"/>
      <c r="O611" s="288"/>
      <c r="P611" s="291"/>
      <c r="Q611" s="288"/>
      <c r="R611" s="265"/>
      <c r="S611" s="297"/>
      <c r="T611" s="297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8"/>
      <c r="F612" s="288"/>
      <c r="G612" s="288"/>
      <c r="H612" s="288"/>
      <c r="I612" s="288"/>
      <c r="J612" s="288"/>
      <c r="K612" s="288"/>
      <c r="L612" s="288"/>
      <c r="M612" s="288"/>
      <c r="N612" s="288"/>
      <c r="O612" s="288"/>
      <c r="P612" s="291"/>
      <c r="Q612" s="288"/>
      <c r="R612" s="265"/>
      <c r="S612" s="297"/>
      <c r="T612" s="297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8"/>
      <c r="F613" s="288"/>
      <c r="G613" s="288"/>
      <c r="H613" s="288"/>
      <c r="I613" s="288"/>
      <c r="J613" s="288"/>
      <c r="K613" s="288"/>
      <c r="L613" s="288"/>
      <c r="M613" s="288"/>
      <c r="N613" s="288"/>
      <c r="O613" s="288"/>
      <c r="P613" s="291"/>
      <c r="Q613" s="288"/>
      <c r="R613" s="265"/>
      <c r="S613" s="297"/>
      <c r="T613" s="297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8"/>
      <c r="F614" s="288"/>
      <c r="G614" s="288"/>
      <c r="H614" s="288"/>
      <c r="I614" s="288"/>
      <c r="J614" s="288"/>
      <c r="K614" s="288"/>
      <c r="L614" s="288"/>
      <c r="M614" s="288"/>
      <c r="N614" s="288"/>
      <c r="O614" s="288"/>
      <c r="P614" s="291"/>
      <c r="Q614" s="288"/>
      <c r="R614" s="265"/>
      <c r="S614" s="297"/>
      <c r="T614" s="297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8"/>
      <c r="F615" s="288"/>
      <c r="G615" s="288"/>
      <c r="H615" s="288"/>
      <c r="I615" s="288"/>
      <c r="J615" s="288"/>
      <c r="K615" s="288"/>
      <c r="L615" s="288"/>
      <c r="M615" s="288"/>
      <c r="N615" s="288"/>
      <c r="O615" s="288"/>
      <c r="P615" s="291"/>
      <c r="Q615" s="288"/>
      <c r="R615" s="265"/>
      <c r="S615" s="297"/>
      <c r="T615" s="297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8"/>
      <c r="F616" s="288"/>
      <c r="G616" s="288"/>
      <c r="H616" s="288"/>
      <c r="I616" s="288"/>
      <c r="J616" s="288"/>
      <c r="K616" s="288"/>
      <c r="L616" s="288"/>
      <c r="M616" s="288"/>
      <c r="N616" s="288"/>
      <c r="O616" s="288"/>
      <c r="P616" s="291"/>
      <c r="Q616" s="288"/>
      <c r="R616" s="265"/>
      <c r="S616" s="297"/>
      <c r="T616" s="297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8"/>
      <c r="F617" s="288"/>
      <c r="G617" s="288"/>
      <c r="H617" s="288"/>
      <c r="I617" s="288"/>
      <c r="J617" s="288"/>
      <c r="K617" s="288"/>
      <c r="L617" s="288"/>
      <c r="M617" s="288"/>
      <c r="N617" s="288"/>
      <c r="O617" s="288"/>
      <c r="P617" s="291"/>
      <c r="Q617" s="288"/>
      <c r="R617" s="265"/>
      <c r="S617" s="297"/>
      <c r="T617" s="297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8"/>
      <c r="F618" s="288"/>
      <c r="G618" s="288"/>
      <c r="H618" s="288"/>
      <c r="I618" s="288"/>
      <c r="J618" s="288"/>
      <c r="K618" s="288"/>
      <c r="L618" s="288"/>
      <c r="M618" s="288"/>
      <c r="N618" s="288"/>
      <c r="O618" s="288"/>
      <c r="P618" s="291"/>
      <c r="Q618" s="288"/>
      <c r="R618" s="265"/>
      <c r="S618" s="297"/>
      <c r="T618" s="297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8"/>
      <c r="F619" s="288"/>
      <c r="G619" s="288"/>
      <c r="H619" s="288"/>
      <c r="I619" s="288"/>
      <c r="J619" s="288"/>
      <c r="K619" s="288"/>
      <c r="L619" s="288"/>
      <c r="M619" s="288"/>
      <c r="N619" s="288"/>
      <c r="O619" s="288"/>
      <c r="P619" s="291"/>
      <c r="Q619" s="288"/>
      <c r="R619" s="265"/>
      <c r="S619" s="297"/>
      <c r="T619" s="297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8"/>
      <c r="F620" s="288"/>
      <c r="G620" s="288"/>
      <c r="H620" s="288"/>
      <c r="I620" s="288"/>
      <c r="J620" s="288"/>
      <c r="K620" s="288"/>
      <c r="L620" s="288"/>
      <c r="M620" s="288"/>
      <c r="N620" s="288"/>
      <c r="O620" s="288"/>
      <c r="P620" s="291"/>
      <c r="Q620" s="288"/>
      <c r="R620" s="265"/>
      <c r="S620" s="297"/>
      <c r="T620" s="297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8"/>
      <c r="F621" s="288"/>
      <c r="G621" s="288"/>
      <c r="H621" s="288"/>
      <c r="I621" s="288"/>
      <c r="J621" s="288"/>
      <c r="K621" s="288"/>
      <c r="L621" s="288"/>
      <c r="M621" s="288"/>
      <c r="N621" s="288"/>
      <c r="O621" s="288"/>
      <c r="P621" s="291"/>
      <c r="Q621" s="288"/>
      <c r="R621" s="265"/>
      <c r="S621" s="297"/>
      <c r="T621" s="297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8"/>
      <c r="F622" s="288"/>
      <c r="G622" s="288"/>
      <c r="H622" s="288"/>
      <c r="I622" s="288"/>
      <c r="J622" s="288"/>
      <c r="K622" s="288"/>
      <c r="L622" s="288"/>
      <c r="M622" s="288"/>
      <c r="N622" s="288"/>
      <c r="O622" s="288"/>
      <c r="P622" s="291"/>
      <c r="Q622" s="288"/>
      <c r="R622" s="265"/>
      <c r="S622" s="297"/>
      <c r="T622" s="297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8"/>
      <c r="F623" s="288"/>
      <c r="G623" s="288"/>
      <c r="H623" s="288"/>
      <c r="I623" s="288"/>
      <c r="J623" s="288"/>
      <c r="K623" s="288"/>
      <c r="L623" s="288"/>
      <c r="M623" s="288"/>
      <c r="N623" s="288"/>
      <c r="O623" s="288"/>
      <c r="P623" s="291"/>
      <c r="Q623" s="288"/>
      <c r="R623" s="265"/>
      <c r="S623" s="297"/>
      <c r="T623" s="297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8"/>
      <c r="F624" s="288"/>
      <c r="G624" s="288"/>
      <c r="H624" s="288"/>
      <c r="I624" s="288"/>
      <c r="J624" s="288"/>
      <c r="K624" s="288"/>
      <c r="L624" s="288"/>
      <c r="M624" s="288"/>
      <c r="N624" s="288"/>
      <c r="O624" s="288"/>
      <c r="P624" s="291"/>
      <c r="Q624" s="288"/>
      <c r="R624" s="265"/>
      <c r="S624" s="297"/>
      <c r="T624" s="297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8"/>
      <c r="F625" s="288"/>
      <c r="G625" s="288"/>
      <c r="H625" s="288"/>
      <c r="I625" s="288"/>
      <c r="J625" s="288"/>
      <c r="K625" s="288"/>
      <c r="L625" s="288"/>
      <c r="M625" s="288"/>
      <c r="N625" s="288"/>
      <c r="O625" s="288"/>
      <c r="P625" s="291"/>
      <c r="Q625" s="288"/>
      <c r="R625" s="265"/>
      <c r="S625" s="297"/>
      <c r="T625" s="297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8"/>
      <c r="F626" s="288"/>
      <c r="G626" s="288"/>
      <c r="H626" s="288"/>
      <c r="I626" s="288"/>
      <c r="J626" s="288"/>
      <c r="K626" s="288"/>
      <c r="L626" s="288"/>
      <c r="M626" s="288"/>
      <c r="N626" s="288"/>
      <c r="O626" s="288"/>
      <c r="P626" s="291"/>
      <c r="Q626" s="288"/>
      <c r="R626" s="265"/>
      <c r="S626" s="297"/>
      <c r="T626" s="297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8"/>
      <c r="F627" s="288"/>
      <c r="G627" s="288"/>
      <c r="H627" s="288"/>
      <c r="I627" s="288"/>
      <c r="J627" s="288"/>
      <c r="K627" s="288"/>
      <c r="L627" s="288"/>
      <c r="M627" s="288"/>
      <c r="N627" s="288"/>
      <c r="O627" s="288"/>
      <c r="P627" s="291"/>
      <c r="Q627" s="288"/>
      <c r="R627" s="265"/>
      <c r="S627" s="297"/>
      <c r="T627" s="297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8"/>
      <c r="F628" s="288"/>
      <c r="G628" s="288"/>
      <c r="H628" s="288"/>
      <c r="I628" s="288"/>
      <c r="J628" s="288"/>
      <c r="K628" s="288"/>
      <c r="L628" s="288"/>
      <c r="M628" s="288"/>
      <c r="N628" s="288"/>
      <c r="O628" s="288"/>
      <c r="P628" s="291"/>
      <c r="Q628" s="288"/>
      <c r="R628" s="265"/>
      <c r="S628" s="297"/>
      <c r="T628" s="297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8"/>
      <c r="F629" s="288"/>
      <c r="G629" s="288"/>
      <c r="H629" s="288"/>
      <c r="I629" s="288"/>
      <c r="J629" s="288"/>
      <c r="K629" s="288"/>
      <c r="L629" s="288"/>
      <c r="M629" s="288"/>
      <c r="N629" s="288"/>
      <c r="O629" s="288"/>
      <c r="P629" s="291"/>
      <c r="Q629" s="288"/>
      <c r="R629" s="265"/>
      <c r="S629" s="297"/>
      <c r="T629" s="297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8"/>
      <c r="F630" s="288"/>
      <c r="G630" s="288"/>
      <c r="H630" s="288"/>
      <c r="I630" s="288"/>
      <c r="J630" s="288"/>
      <c r="K630" s="288"/>
      <c r="L630" s="288"/>
      <c r="M630" s="288"/>
      <c r="N630" s="288"/>
      <c r="O630" s="288"/>
      <c r="P630" s="291"/>
      <c r="Q630" s="288"/>
      <c r="R630" s="265"/>
      <c r="S630" s="297"/>
      <c r="T630" s="297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8"/>
      <c r="F631" s="288"/>
      <c r="G631" s="288"/>
      <c r="H631" s="288"/>
      <c r="I631" s="288"/>
      <c r="J631" s="288"/>
      <c r="K631" s="288"/>
      <c r="L631" s="288"/>
      <c r="M631" s="288"/>
      <c r="N631" s="288"/>
      <c r="O631" s="288"/>
      <c r="P631" s="291"/>
      <c r="Q631" s="288"/>
      <c r="R631" s="265"/>
      <c r="S631" s="297"/>
      <c r="T631" s="297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8"/>
      <c r="F632" s="288"/>
      <c r="G632" s="288"/>
      <c r="H632" s="288"/>
      <c r="I632" s="288"/>
      <c r="J632" s="288"/>
      <c r="K632" s="288"/>
      <c r="L632" s="288"/>
      <c r="M632" s="288"/>
      <c r="N632" s="288"/>
      <c r="O632" s="288"/>
      <c r="P632" s="291"/>
      <c r="Q632" s="288"/>
      <c r="R632" s="265"/>
      <c r="S632" s="297"/>
      <c r="T632" s="297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8"/>
      <c r="F633" s="288"/>
      <c r="G633" s="288"/>
      <c r="H633" s="288"/>
      <c r="I633" s="288"/>
      <c r="J633" s="288"/>
      <c r="K633" s="288"/>
      <c r="L633" s="288"/>
      <c r="M633" s="288"/>
      <c r="N633" s="288"/>
      <c r="O633" s="288"/>
      <c r="P633" s="291"/>
      <c r="Q633" s="288"/>
      <c r="R633" s="265"/>
      <c r="S633" s="297"/>
      <c r="T633" s="297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8"/>
      <c r="F634" s="288"/>
      <c r="G634" s="288"/>
      <c r="H634" s="288"/>
      <c r="I634" s="288"/>
      <c r="J634" s="288"/>
      <c r="K634" s="288"/>
      <c r="L634" s="288"/>
      <c r="M634" s="288"/>
      <c r="N634" s="288"/>
      <c r="O634" s="288"/>
      <c r="P634" s="291"/>
      <c r="Q634" s="288"/>
      <c r="R634" s="265"/>
      <c r="S634" s="297"/>
      <c r="T634" s="297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8"/>
      <c r="F635" s="288"/>
      <c r="G635" s="288"/>
      <c r="H635" s="288"/>
      <c r="I635" s="288"/>
      <c r="J635" s="288"/>
      <c r="K635" s="288"/>
      <c r="L635" s="288"/>
      <c r="M635" s="288"/>
      <c r="N635" s="288"/>
      <c r="O635" s="288"/>
      <c r="P635" s="291"/>
      <c r="Q635" s="288"/>
      <c r="R635" s="265"/>
      <c r="S635" s="297"/>
      <c r="T635" s="297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8"/>
      <c r="F636" s="288"/>
      <c r="G636" s="288"/>
      <c r="H636" s="288"/>
      <c r="I636" s="288"/>
      <c r="J636" s="288"/>
      <c r="K636" s="288"/>
      <c r="L636" s="288"/>
      <c r="M636" s="288"/>
      <c r="N636" s="288"/>
      <c r="O636" s="288"/>
      <c r="P636" s="291"/>
      <c r="Q636" s="288"/>
      <c r="R636" s="265"/>
      <c r="S636" s="297"/>
      <c r="T636" s="297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8"/>
      <c r="F637" s="288"/>
      <c r="G637" s="288"/>
      <c r="H637" s="288"/>
      <c r="I637" s="288"/>
      <c r="J637" s="288"/>
      <c r="K637" s="288"/>
      <c r="L637" s="288"/>
      <c r="M637" s="288"/>
      <c r="N637" s="288"/>
      <c r="O637" s="288"/>
      <c r="P637" s="291"/>
      <c r="Q637" s="288"/>
      <c r="R637" s="265"/>
      <c r="S637" s="297"/>
      <c r="T637" s="297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8"/>
      <c r="F638" s="288"/>
      <c r="G638" s="288"/>
      <c r="H638" s="288"/>
      <c r="I638" s="288"/>
      <c r="J638" s="288"/>
      <c r="K638" s="288"/>
      <c r="L638" s="288"/>
      <c r="M638" s="288"/>
      <c r="N638" s="288"/>
      <c r="O638" s="288"/>
      <c r="P638" s="291"/>
      <c r="Q638" s="288"/>
      <c r="R638" s="265"/>
      <c r="S638" s="297"/>
      <c r="T638" s="297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8"/>
      <c r="F639" s="288"/>
      <c r="G639" s="288"/>
      <c r="H639" s="288"/>
      <c r="I639" s="288"/>
      <c r="J639" s="288"/>
      <c r="K639" s="288"/>
      <c r="L639" s="288"/>
      <c r="M639" s="288"/>
      <c r="N639" s="288"/>
      <c r="O639" s="288"/>
      <c r="P639" s="291"/>
      <c r="Q639" s="288"/>
      <c r="R639" s="265"/>
      <c r="S639" s="297"/>
      <c r="T639" s="297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8"/>
      <c r="F640" s="288"/>
      <c r="G640" s="288"/>
      <c r="H640" s="288"/>
      <c r="I640" s="288"/>
      <c r="J640" s="288"/>
      <c r="K640" s="288"/>
      <c r="L640" s="288"/>
      <c r="M640" s="288"/>
      <c r="N640" s="288"/>
      <c r="O640" s="288"/>
      <c r="P640" s="291"/>
      <c r="Q640" s="288"/>
      <c r="R640" s="265"/>
      <c r="S640" s="297"/>
      <c r="T640" s="297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8"/>
      <c r="F641" s="288"/>
      <c r="G641" s="288"/>
      <c r="H641" s="288"/>
      <c r="I641" s="288"/>
      <c r="J641" s="288"/>
      <c r="K641" s="288"/>
      <c r="L641" s="288"/>
      <c r="M641" s="288"/>
      <c r="N641" s="288"/>
      <c r="O641" s="288"/>
      <c r="P641" s="291"/>
      <c r="Q641" s="288"/>
      <c r="R641" s="265"/>
      <c r="S641" s="297"/>
      <c r="T641" s="297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8"/>
      <c r="F642" s="288"/>
      <c r="G642" s="288"/>
      <c r="H642" s="288"/>
      <c r="I642" s="288"/>
      <c r="J642" s="288"/>
      <c r="K642" s="288"/>
      <c r="L642" s="288"/>
      <c r="M642" s="288"/>
      <c r="N642" s="288"/>
      <c r="O642" s="288"/>
      <c r="P642" s="291"/>
      <c r="Q642" s="288"/>
      <c r="R642" s="265"/>
      <c r="S642" s="297"/>
      <c r="T642" s="297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8"/>
      <c r="F643" s="288"/>
      <c r="G643" s="288"/>
      <c r="H643" s="288"/>
      <c r="I643" s="288"/>
      <c r="J643" s="288"/>
      <c r="K643" s="288"/>
      <c r="L643" s="288"/>
      <c r="M643" s="288"/>
      <c r="N643" s="288"/>
      <c r="O643" s="288"/>
      <c r="P643" s="291"/>
      <c r="Q643" s="288"/>
      <c r="R643" s="265"/>
      <c r="S643" s="297"/>
      <c r="T643" s="297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8"/>
      <c r="F644" s="288"/>
      <c r="G644" s="288"/>
      <c r="H644" s="288"/>
      <c r="I644" s="288"/>
      <c r="J644" s="288"/>
      <c r="K644" s="288"/>
      <c r="L644" s="288"/>
      <c r="M644" s="288"/>
      <c r="N644" s="288"/>
      <c r="O644" s="288"/>
      <c r="P644" s="291"/>
      <c r="Q644" s="288"/>
      <c r="R644" s="265"/>
      <c r="S644" s="297"/>
      <c r="T644" s="297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8"/>
      <c r="F645" s="288"/>
      <c r="G645" s="288"/>
      <c r="H645" s="288"/>
      <c r="I645" s="288"/>
      <c r="J645" s="288"/>
      <c r="K645" s="288"/>
      <c r="L645" s="288"/>
      <c r="M645" s="288"/>
      <c r="N645" s="288"/>
      <c r="O645" s="288"/>
      <c r="P645" s="291"/>
      <c r="Q645" s="288"/>
      <c r="R645" s="265"/>
      <c r="S645" s="297"/>
      <c r="T645" s="297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8"/>
      <c r="F646" s="288"/>
      <c r="G646" s="288"/>
      <c r="H646" s="288"/>
      <c r="I646" s="288"/>
      <c r="J646" s="288"/>
      <c r="K646" s="288"/>
      <c r="L646" s="288"/>
      <c r="M646" s="288"/>
      <c r="N646" s="288"/>
      <c r="O646" s="288"/>
      <c r="P646" s="291"/>
      <c r="Q646" s="288"/>
      <c r="R646" s="265"/>
      <c r="S646" s="297"/>
      <c r="T646" s="297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8"/>
      <c r="F647" s="288"/>
      <c r="G647" s="288"/>
      <c r="H647" s="288"/>
      <c r="I647" s="288"/>
      <c r="J647" s="288"/>
      <c r="K647" s="288"/>
      <c r="L647" s="288"/>
      <c r="M647" s="288"/>
      <c r="N647" s="288"/>
      <c r="O647" s="288"/>
      <c r="P647" s="291"/>
      <c r="Q647" s="288"/>
      <c r="R647" s="265"/>
      <c r="S647" s="297"/>
      <c r="T647" s="297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8"/>
      <c r="F648" s="288"/>
      <c r="G648" s="288"/>
      <c r="H648" s="288"/>
      <c r="I648" s="288"/>
      <c r="J648" s="288"/>
      <c r="K648" s="288"/>
      <c r="L648" s="288"/>
      <c r="M648" s="288"/>
      <c r="N648" s="288"/>
      <c r="O648" s="288"/>
      <c r="P648" s="291"/>
      <c r="Q648" s="288"/>
      <c r="R648" s="265"/>
      <c r="S648" s="297"/>
      <c r="T648" s="297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8"/>
      <c r="F649" s="288"/>
      <c r="G649" s="288"/>
      <c r="H649" s="288"/>
      <c r="I649" s="288"/>
      <c r="J649" s="288"/>
      <c r="K649" s="288"/>
      <c r="L649" s="288"/>
      <c r="M649" s="288"/>
      <c r="N649" s="288"/>
      <c r="O649" s="288"/>
      <c r="P649" s="291"/>
      <c r="Q649" s="288"/>
      <c r="R649" s="265"/>
      <c r="S649" s="297"/>
      <c r="T649" s="297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8"/>
      <c r="F650" s="288"/>
      <c r="G650" s="288"/>
      <c r="H650" s="288"/>
      <c r="I650" s="288"/>
      <c r="J650" s="288"/>
      <c r="K650" s="288"/>
      <c r="L650" s="288"/>
      <c r="M650" s="288"/>
      <c r="N650" s="288"/>
      <c r="O650" s="288"/>
      <c r="P650" s="291"/>
      <c r="Q650" s="288"/>
      <c r="R650" s="265"/>
      <c r="S650" s="297"/>
      <c r="T650" s="297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8"/>
      <c r="F651" s="288"/>
      <c r="G651" s="288"/>
      <c r="H651" s="288"/>
      <c r="I651" s="288"/>
      <c r="J651" s="288"/>
      <c r="K651" s="288"/>
      <c r="L651" s="288"/>
      <c r="M651" s="288"/>
      <c r="N651" s="288"/>
      <c r="O651" s="288"/>
      <c r="P651" s="291"/>
      <c r="Q651" s="288"/>
      <c r="R651" s="265"/>
      <c r="S651" s="297"/>
      <c r="T651" s="297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8"/>
      <c r="F652" s="288"/>
      <c r="G652" s="288"/>
      <c r="H652" s="288"/>
      <c r="I652" s="288"/>
      <c r="J652" s="288"/>
      <c r="K652" s="288"/>
      <c r="L652" s="288"/>
      <c r="M652" s="288"/>
      <c r="N652" s="288"/>
      <c r="O652" s="288"/>
      <c r="P652" s="291"/>
      <c r="Q652" s="288"/>
      <c r="R652" s="265"/>
      <c r="S652" s="297"/>
      <c r="T652" s="297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8"/>
      <c r="F653" s="288"/>
      <c r="G653" s="288"/>
      <c r="H653" s="288"/>
      <c r="I653" s="288"/>
      <c r="J653" s="288"/>
      <c r="K653" s="288"/>
      <c r="L653" s="288"/>
      <c r="M653" s="288"/>
      <c r="N653" s="288"/>
      <c r="O653" s="288"/>
      <c r="P653" s="291"/>
      <c r="Q653" s="288"/>
      <c r="R653" s="265"/>
      <c r="S653" s="297"/>
      <c r="T653" s="297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8"/>
      <c r="F654" s="288"/>
      <c r="G654" s="288"/>
      <c r="H654" s="288"/>
      <c r="I654" s="288"/>
      <c r="J654" s="288"/>
      <c r="K654" s="288"/>
      <c r="L654" s="288"/>
      <c r="M654" s="288"/>
      <c r="N654" s="288"/>
      <c r="O654" s="288"/>
      <c r="P654" s="291"/>
      <c r="Q654" s="288"/>
      <c r="R654" s="265"/>
      <c r="S654" s="297"/>
      <c r="T654" s="297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8"/>
      <c r="F655" s="288"/>
      <c r="G655" s="288"/>
      <c r="H655" s="288"/>
      <c r="I655" s="288"/>
      <c r="J655" s="288"/>
      <c r="K655" s="288"/>
      <c r="L655" s="288"/>
      <c r="M655" s="288"/>
      <c r="N655" s="288"/>
      <c r="O655" s="288"/>
      <c r="P655" s="291"/>
      <c r="Q655" s="288"/>
      <c r="R655" s="265"/>
      <c r="S655" s="297"/>
      <c r="T655" s="297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8"/>
      <c r="F656" s="288"/>
      <c r="G656" s="288"/>
      <c r="H656" s="288"/>
      <c r="I656" s="288"/>
      <c r="J656" s="288"/>
      <c r="K656" s="288"/>
      <c r="L656" s="288"/>
      <c r="M656" s="288"/>
      <c r="N656" s="288"/>
      <c r="O656" s="288"/>
      <c r="P656" s="291"/>
      <c r="Q656" s="288"/>
      <c r="R656" s="265"/>
      <c r="S656" s="297"/>
      <c r="T656" s="297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8"/>
      <c r="F657" s="288"/>
      <c r="G657" s="288"/>
      <c r="H657" s="288"/>
      <c r="I657" s="288"/>
      <c r="J657" s="288"/>
      <c r="K657" s="288"/>
      <c r="L657" s="288"/>
      <c r="M657" s="288"/>
      <c r="N657" s="288"/>
      <c r="O657" s="288"/>
      <c r="P657" s="291"/>
      <c r="Q657" s="288"/>
      <c r="R657" s="265"/>
      <c r="S657" s="297"/>
      <c r="T657" s="297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8"/>
      <c r="F658" s="288"/>
      <c r="G658" s="288"/>
      <c r="H658" s="288"/>
      <c r="I658" s="288"/>
      <c r="J658" s="288"/>
      <c r="K658" s="288"/>
      <c r="L658" s="288"/>
      <c r="M658" s="288"/>
      <c r="N658" s="288"/>
      <c r="O658" s="288"/>
      <c r="P658" s="291"/>
      <c r="Q658" s="288"/>
      <c r="R658" s="265"/>
      <c r="S658" s="297"/>
      <c r="T658" s="297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8"/>
      <c r="F659" s="288"/>
      <c r="G659" s="288"/>
      <c r="H659" s="288"/>
      <c r="I659" s="288"/>
      <c r="J659" s="288"/>
      <c r="K659" s="288"/>
      <c r="L659" s="288"/>
      <c r="M659" s="288"/>
      <c r="N659" s="288"/>
      <c r="O659" s="288"/>
      <c r="P659" s="291"/>
      <c r="Q659" s="288"/>
      <c r="R659" s="265"/>
      <c r="S659" s="297"/>
      <c r="T659" s="297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8"/>
      <c r="F660" s="288"/>
      <c r="G660" s="288"/>
      <c r="H660" s="288"/>
      <c r="I660" s="288"/>
      <c r="J660" s="288"/>
      <c r="K660" s="288"/>
      <c r="L660" s="288"/>
      <c r="M660" s="288"/>
      <c r="N660" s="288"/>
      <c r="O660" s="288"/>
      <c r="P660" s="291"/>
      <c r="Q660" s="288"/>
      <c r="R660" s="265"/>
      <c r="S660" s="297"/>
      <c r="T660" s="297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8"/>
      <c r="F661" s="288"/>
      <c r="G661" s="288"/>
      <c r="H661" s="288"/>
      <c r="I661" s="288"/>
      <c r="J661" s="288"/>
      <c r="K661" s="288"/>
      <c r="L661" s="288"/>
      <c r="M661" s="288"/>
      <c r="N661" s="288"/>
      <c r="O661" s="288"/>
      <c r="P661" s="291"/>
      <c r="Q661" s="288"/>
      <c r="R661" s="265"/>
      <c r="S661" s="297"/>
      <c r="T661" s="297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8"/>
      <c r="F662" s="288"/>
      <c r="G662" s="288"/>
      <c r="H662" s="288"/>
      <c r="I662" s="288"/>
      <c r="J662" s="288"/>
      <c r="K662" s="288"/>
      <c r="L662" s="288"/>
      <c r="M662" s="288"/>
      <c r="N662" s="288"/>
      <c r="O662" s="288"/>
      <c r="P662" s="291"/>
      <c r="Q662" s="288"/>
      <c r="R662" s="265"/>
      <c r="S662" s="297"/>
      <c r="T662" s="297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8"/>
      <c r="F663" s="288"/>
      <c r="G663" s="288"/>
      <c r="H663" s="288"/>
      <c r="I663" s="288"/>
      <c r="J663" s="288"/>
      <c r="K663" s="288"/>
      <c r="L663" s="288"/>
      <c r="M663" s="288"/>
      <c r="N663" s="288"/>
      <c r="O663" s="288"/>
      <c r="P663" s="291"/>
      <c r="Q663" s="288"/>
      <c r="R663" s="265"/>
      <c r="S663" s="297"/>
      <c r="T663" s="297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8"/>
      <c r="F664" s="288"/>
      <c r="G664" s="288"/>
      <c r="H664" s="288"/>
      <c r="I664" s="288"/>
      <c r="J664" s="288"/>
      <c r="K664" s="288"/>
      <c r="L664" s="288"/>
      <c r="M664" s="288"/>
      <c r="N664" s="288"/>
      <c r="O664" s="288"/>
      <c r="P664" s="291"/>
      <c r="Q664" s="288"/>
      <c r="R664" s="265"/>
      <c r="S664" s="297"/>
      <c r="T664" s="297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8"/>
      <c r="F665" s="288"/>
      <c r="G665" s="288"/>
      <c r="H665" s="288"/>
      <c r="I665" s="288"/>
      <c r="J665" s="288"/>
      <c r="K665" s="288"/>
      <c r="L665" s="288"/>
      <c r="M665" s="288"/>
      <c r="N665" s="288"/>
      <c r="O665" s="288"/>
      <c r="P665" s="291"/>
      <c r="Q665" s="288"/>
      <c r="R665" s="265"/>
      <c r="S665" s="297"/>
      <c r="T665" s="297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8"/>
      <c r="F666" s="288"/>
      <c r="G666" s="288"/>
      <c r="H666" s="288"/>
      <c r="I666" s="288"/>
      <c r="J666" s="288"/>
      <c r="K666" s="288"/>
      <c r="L666" s="288"/>
      <c r="M666" s="288"/>
      <c r="N666" s="288"/>
      <c r="O666" s="288"/>
      <c r="P666" s="291"/>
      <c r="Q666" s="288"/>
      <c r="R666" s="265"/>
      <c r="S666" s="297"/>
      <c r="T666" s="297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8"/>
      <c r="F667" s="288"/>
      <c r="G667" s="288"/>
      <c r="H667" s="288"/>
      <c r="I667" s="288"/>
      <c r="J667" s="288"/>
      <c r="K667" s="288"/>
      <c r="L667" s="288"/>
      <c r="M667" s="288"/>
      <c r="N667" s="288"/>
      <c r="O667" s="288"/>
      <c r="P667" s="291"/>
      <c r="Q667" s="288"/>
      <c r="R667" s="265"/>
      <c r="S667" s="297"/>
      <c r="T667" s="297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8"/>
      <c r="F668" s="288"/>
      <c r="G668" s="288"/>
      <c r="H668" s="288"/>
      <c r="I668" s="288"/>
      <c r="J668" s="288"/>
      <c r="K668" s="288"/>
      <c r="L668" s="288"/>
      <c r="M668" s="288"/>
      <c r="N668" s="288"/>
      <c r="O668" s="288"/>
      <c r="P668" s="291"/>
      <c r="Q668" s="288"/>
      <c r="R668" s="265"/>
      <c r="S668" s="297"/>
      <c r="T668" s="297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8"/>
      <c r="F669" s="288"/>
      <c r="G669" s="288"/>
      <c r="H669" s="288"/>
      <c r="I669" s="288"/>
      <c r="J669" s="288"/>
      <c r="K669" s="288"/>
      <c r="L669" s="288"/>
      <c r="M669" s="288"/>
      <c r="N669" s="288"/>
      <c r="O669" s="288"/>
      <c r="P669" s="291"/>
      <c r="Q669" s="288"/>
      <c r="R669" s="265"/>
      <c r="S669" s="297"/>
      <c r="T669" s="297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8"/>
      <c r="F670" s="288"/>
      <c r="G670" s="288"/>
      <c r="H670" s="288"/>
      <c r="I670" s="288"/>
      <c r="J670" s="288"/>
      <c r="K670" s="288"/>
      <c r="L670" s="288"/>
      <c r="M670" s="288"/>
      <c r="N670" s="288"/>
      <c r="O670" s="288"/>
      <c r="P670" s="291"/>
      <c r="Q670" s="288"/>
      <c r="R670" s="265"/>
      <c r="S670" s="297"/>
      <c r="T670" s="297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8"/>
      <c r="F671" s="288"/>
      <c r="G671" s="288"/>
      <c r="H671" s="288"/>
      <c r="I671" s="288"/>
      <c r="J671" s="288"/>
      <c r="K671" s="288"/>
      <c r="L671" s="288"/>
      <c r="M671" s="288"/>
      <c r="N671" s="288"/>
      <c r="O671" s="288"/>
      <c r="P671" s="291"/>
      <c r="Q671" s="288"/>
      <c r="R671" s="265"/>
      <c r="S671" s="297"/>
      <c r="T671" s="297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8"/>
      <c r="F672" s="288"/>
      <c r="G672" s="288"/>
      <c r="H672" s="288"/>
      <c r="I672" s="288"/>
      <c r="J672" s="288"/>
      <c r="K672" s="288"/>
      <c r="L672" s="288"/>
      <c r="M672" s="288"/>
      <c r="N672" s="288"/>
      <c r="O672" s="288"/>
      <c r="P672" s="291"/>
      <c r="Q672" s="288"/>
      <c r="R672" s="265"/>
      <c r="S672" s="297"/>
      <c r="T672" s="297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8"/>
      <c r="F673" s="288"/>
      <c r="G673" s="288"/>
      <c r="H673" s="288"/>
      <c r="I673" s="288"/>
      <c r="J673" s="288"/>
      <c r="K673" s="288"/>
      <c r="L673" s="288"/>
      <c r="M673" s="288"/>
      <c r="N673" s="288"/>
      <c r="O673" s="288"/>
      <c r="P673" s="291"/>
      <c r="Q673" s="288"/>
      <c r="R673" s="265"/>
      <c r="S673" s="297"/>
      <c r="T673" s="297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8"/>
      <c r="F674" s="288"/>
      <c r="G674" s="288"/>
      <c r="H674" s="288"/>
      <c r="I674" s="288"/>
      <c r="J674" s="288"/>
      <c r="K674" s="288"/>
      <c r="L674" s="288"/>
      <c r="M674" s="288"/>
      <c r="N674" s="288"/>
      <c r="O674" s="288"/>
      <c r="P674" s="291"/>
      <c r="Q674" s="288"/>
      <c r="R674" s="265"/>
      <c r="S674" s="297"/>
      <c r="T674" s="297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8"/>
      <c r="F675" s="288"/>
      <c r="G675" s="288"/>
      <c r="H675" s="288"/>
      <c r="I675" s="288"/>
      <c r="J675" s="288"/>
      <c r="K675" s="288"/>
      <c r="L675" s="288"/>
      <c r="M675" s="288"/>
      <c r="N675" s="288"/>
      <c r="O675" s="288"/>
      <c r="P675" s="291"/>
      <c r="Q675" s="288"/>
      <c r="R675" s="265"/>
      <c r="S675" s="297"/>
      <c r="T675" s="297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8"/>
      <c r="F676" s="288"/>
      <c r="G676" s="288"/>
      <c r="H676" s="288"/>
      <c r="I676" s="288"/>
      <c r="J676" s="288"/>
      <c r="K676" s="288"/>
      <c r="L676" s="288"/>
      <c r="M676" s="288"/>
      <c r="N676" s="288"/>
      <c r="O676" s="288"/>
      <c r="P676" s="291"/>
      <c r="Q676" s="288"/>
      <c r="R676" s="265"/>
      <c r="S676" s="297"/>
      <c r="T676" s="297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8"/>
      <c r="F677" s="288"/>
      <c r="G677" s="288"/>
      <c r="H677" s="288"/>
      <c r="I677" s="288"/>
      <c r="J677" s="288"/>
      <c r="K677" s="288"/>
      <c r="L677" s="288"/>
      <c r="M677" s="288"/>
      <c r="N677" s="288"/>
      <c r="O677" s="288"/>
      <c r="P677" s="291"/>
      <c r="Q677" s="288"/>
      <c r="R677" s="265"/>
      <c r="S677" s="297"/>
      <c r="T677" s="297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8"/>
      <c r="F678" s="288"/>
      <c r="G678" s="288"/>
      <c r="H678" s="288"/>
      <c r="I678" s="288"/>
      <c r="J678" s="288"/>
      <c r="K678" s="288"/>
      <c r="L678" s="288"/>
      <c r="M678" s="288"/>
      <c r="N678" s="288"/>
      <c r="O678" s="288"/>
      <c r="P678" s="291"/>
      <c r="Q678" s="288"/>
      <c r="R678" s="265"/>
      <c r="S678" s="297"/>
      <c r="T678" s="297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8"/>
      <c r="F679" s="288"/>
      <c r="G679" s="288"/>
      <c r="H679" s="288"/>
      <c r="I679" s="288"/>
      <c r="J679" s="288"/>
      <c r="K679" s="288"/>
      <c r="L679" s="288"/>
      <c r="M679" s="288"/>
      <c r="N679" s="288"/>
      <c r="O679" s="288"/>
      <c r="P679" s="291"/>
      <c r="Q679" s="288"/>
      <c r="R679" s="265"/>
      <c r="S679" s="297"/>
      <c r="T679" s="297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8"/>
      <c r="F680" s="288"/>
      <c r="G680" s="288"/>
      <c r="H680" s="288"/>
      <c r="I680" s="288"/>
      <c r="J680" s="288"/>
      <c r="K680" s="288"/>
      <c r="L680" s="288"/>
      <c r="M680" s="288"/>
      <c r="N680" s="288"/>
      <c r="O680" s="288"/>
      <c r="P680" s="291"/>
      <c r="Q680" s="288"/>
      <c r="R680" s="265"/>
      <c r="S680" s="297"/>
      <c r="T680" s="297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8"/>
      <c r="F681" s="288"/>
      <c r="G681" s="288"/>
      <c r="H681" s="288"/>
      <c r="I681" s="288"/>
      <c r="J681" s="288"/>
      <c r="K681" s="288"/>
      <c r="L681" s="288"/>
      <c r="M681" s="288"/>
      <c r="N681" s="288"/>
      <c r="O681" s="288"/>
      <c r="P681" s="291"/>
      <c r="Q681" s="288"/>
      <c r="R681" s="265"/>
      <c r="S681" s="297"/>
      <c r="T681" s="297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8"/>
      <c r="F682" s="288"/>
      <c r="G682" s="288"/>
      <c r="H682" s="288"/>
      <c r="I682" s="288"/>
      <c r="J682" s="288"/>
      <c r="K682" s="288"/>
      <c r="L682" s="288"/>
      <c r="M682" s="288"/>
      <c r="N682" s="288"/>
      <c r="O682" s="288"/>
      <c r="P682" s="291"/>
      <c r="Q682" s="288"/>
      <c r="R682" s="265"/>
      <c r="S682" s="297"/>
      <c r="T682" s="297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8"/>
      <c r="F683" s="288"/>
      <c r="G683" s="288"/>
      <c r="H683" s="288"/>
      <c r="I683" s="288"/>
      <c r="J683" s="288"/>
      <c r="K683" s="288"/>
      <c r="L683" s="288"/>
      <c r="M683" s="288"/>
      <c r="N683" s="288"/>
      <c r="O683" s="288"/>
      <c r="P683" s="291"/>
      <c r="Q683" s="288"/>
      <c r="R683" s="265"/>
      <c r="S683" s="297"/>
      <c r="T683" s="297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8"/>
      <c r="F684" s="288"/>
      <c r="G684" s="288"/>
      <c r="H684" s="288"/>
      <c r="I684" s="288"/>
      <c r="J684" s="288"/>
      <c r="K684" s="288"/>
      <c r="L684" s="288"/>
      <c r="M684" s="288"/>
      <c r="N684" s="288"/>
      <c r="O684" s="288"/>
      <c r="P684" s="291"/>
      <c r="Q684" s="288"/>
      <c r="R684" s="265"/>
      <c r="S684" s="297"/>
      <c r="T684" s="297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8"/>
      <c r="F685" s="288"/>
      <c r="G685" s="288"/>
      <c r="H685" s="288"/>
      <c r="I685" s="288"/>
      <c r="J685" s="288"/>
      <c r="K685" s="288"/>
      <c r="L685" s="288"/>
      <c r="M685" s="288"/>
      <c r="N685" s="288"/>
      <c r="O685" s="288"/>
      <c r="P685" s="291"/>
      <c r="Q685" s="288"/>
      <c r="R685" s="265"/>
      <c r="S685" s="297"/>
      <c r="T685" s="297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8"/>
      <c r="F686" s="288"/>
      <c r="G686" s="288"/>
      <c r="H686" s="288"/>
      <c r="I686" s="288"/>
      <c r="J686" s="288"/>
      <c r="K686" s="288"/>
      <c r="L686" s="288"/>
      <c r="M686" s="288"/>
      <c r="N686" s="288"/>
      <c r="O686" s="288"/>
      <c r="P686" s="291"/>
      <c r="Q686" s="288"/>
      <c r="R686" s="265"/>
      <c r="S686" s="297"/>
      <c r="T686" s="297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8"/>
      <c r="F687" s="288"/>
      <c r="G687" s="288"/>
      <c r="H687" s="288"/>
      <c r="I687" s="288"/>
      <c r="J687" s="288"/>
      <c r="K687" s="288"/>
      <c r="L687" s="288"/>
      <c r="M687" s="288"/>
      <c r="N687" s="288"/>
      <c r="O687" s="288"/>
      <c r="P687" s="291"/>
      <c r="Q687" s="288"/>
      <c r="R687" s="265"/>
      <c r="S687" s="297"/>
      <c r="T687" s="297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8"/>
      <c r="F688" s="288"/>
      <c r="G688" s="288"/>
      <c r="H688" s="288"/>
      <c r="I688" s="288"/>
      <c r="J688" s="288"/>
      <c r="K688" s="288"/>
      <c r="L688" s="288"/>
      <c r="M688" s="288"/>
      <c r="N688" s="288"/>
      <c r="O688" s="288"/>
      <c r="P688" s="291"/>
      <c r="Q688" s="288"/>
      <c r="R688" s="265"/>
      <c r="S688" s="297"/>
      <c r="T688" s="297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8"/>
      <c r="F689" s="288"/>
      <c r="G689" s="288"/>
      <c r="H689" s="288"/>
      <c r="I689" s="288"/>
      <c r="J689" s="288"/>
      <c r="K689" s="288"/>
      <c r="L689" s="288"/>
      <c r="M689" s="288"/>
      <c r="N689" s="288"/>
      <c r="O689" s="288"/>
      <c r="P689" s="291"/>
      <c r="Q689" s="288"/>
      <c r="R689" s="265"/>
      <c r="S689" s="297"/>
      <c r="T689" s="297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8"/>
      <c r="F690" s="288"/>
      <c r="G690" s="288"/>
      <c r="H690" s="288"/>
      <c r="I690" s="288"/>
      <c r="J690" s="288"/>
      <c r="K690" s="288"/>
      <c r="L690" s="288"/>
      <c r="M690" s="288"/>
      <c r="N690" s="288"/>
      <c r="O690" s="288"/>
      <c r="P690" s="291"/>
      <c r="Q690" s="288"/>
      <c r="R690" s="265"/>
      <c r="S690" s="297"/>
      <c r="T690" s="297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8"/>
      <c r="F691" s="288"/>
      <c r="G691" s="288"/>
      <c r="H691" s="288"/>
      <c r="I691" s="288"/>
      <c r="J691" s="288"/>
      <c r="K691" s="288"/>
      <c r="L691" s="288"/>
      <c r="M691" s="288"/>
      <c r="N691" s="288"/>
      <c r="O691" s="288"/>
      <c r="P691" s="291"/>
      <c r="Q691" s="288"/>
      <c r="R691" s="265"/>
      <c r="S691" s="297"/>
      <c r="T691" s="297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8"/>
      <c r="F692" s="288"/>
      <c r="G692" s="288"/>
      <c r="H692" s="288"/>
      <c r="I692" s="288"/>
      <c r="J692" s="288"/>
      <c r="K692" s="288"/>
      <c r="L692" s="288"/>
      <c r="M692" s="288"/>
      <c r="N692" s="288"/>
      <c r="O692" s="288"/>
      <c r="P692" s="291"/>
      <c r="Q692" s="288"/>
      <c r="R692" s="265"/>
      <c r="S692" s="297"/>
      <c r="T692" s="297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8"/>
      <c r="F693" s="288"/>
      <c r="G693" s="288"/>
      <c r="H693" s="288"/>
      <c r="I693" s="288"/>
      <c r="J693" s="288"/>
      <c r="K693" s="288"/>
      <c r="L693" s="288"/>
      <c r="M693" s="288"/>
      <c r="N693" s="288"/>
      <c r="O693" s="288"/>
      <c r="P693" s="291"/>
      <c r="Q693" s="288"/>
      <c r="R693" s="265"/>
      <c r="S693" s="297"/>
      <c r="T693" s="297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8"/>
      <c r="F694" s="288"/>
      <c r="G694" s="288"/>
      <c r="H694" s="288"/>
      <c r="I694" s="288"/>
      <c r="J694" s="288"/>
      <c r="K694" s="288"/>
      <c r="L694" s="288"/>
      <c r="M694" s="288"/>
      <c r="N694" s="288"/>
      <c r="O694" s="288"/>
      <c r="P694" s="291"/>
      <c r="Q694" s="288"/>
      <c r="R694" s="265"/>
      <c r="S694" s="297"/>
      <c r="T694" s="297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8"/>
      <c r="F695" s="288"/>
      <c r="G695" s="288"/>
      <c r="H695" s="288"/>
      <c r="I695" s="288"/>
      <c r="J695" s="288"/>
      <c r="K695" s="288"/>
      <c r="L695" s="288"/>
      <c r="M695" s="288"/>
      <c r="N695" s="288"/>
      <c r="O695" s="288"/>
      <c r="P695" s="291"/>
      <c r="Q695" s="288"/>
      <c r="R695" s="265"/>
      <c r="S695" s="297"/>
      <c r="T695" s="297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8"/>
      <c r="F696" s="288"/>
      <c r="G696" s="288"/>
      <c r="H696" s="288"/>
      <c r="I696" s="288"/>
      <c r="J696" s="288"/>
      <c r="K696" s="288"/>
      <c r="L696" s="288"/>
      <c r="M696" s="288"/>
      <c r="N696" s="288"/>
      <c r="O696" s="288"/>
      <c r="P696" s="291"/>
      <c r="Q696" s="288"/>
      <c r="R696" s="265"/>
      <c r="S696" s="297"/>
      <c r="T696" s="297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8"/>
      <c r="F697" s="288"/>
      <c r="G697" s="288"/>
      <c r="H697" s="288"/>
      <c r="I697" s="288"/>
      <c r="J697" s="288"/>
      <c r="K697" s="288"/>
      <c r="L697" s="288"/>
      <c r="M697" s="288"/>
      <c r="N697" s="288"/>
      <c r="O697" s="288"/>
      <c r="P697" s="291"/>
      <c r="Q697" s="288"/>
      <c r="R697" s="265"/>
      <c r="S697" s="297"/>
      <c r="T697" s="297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8"/>
      <c r="F698" s="288"/>
      <c r="G698" s="288"/>
      <c r="H698" s="288"/>
      <c r="I698" s="288"/>
      <c r="J698" s="288"/>
      <c r="K698" s="288"/>
      <c r="L698" s="288"/>
      <c r="M698" s="288"/>
      <c r="N698" s="288"/>
      <c r="O698" s="288"/>
      <c r="P698" s="291"/>
      <c r="Q698" s="288"/>
      <c r="R698" s="265"/>
      <c r="S698" s="297"/>
      <c r="T698" s="297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8"/>
      <c r="F699" s="288"/>
      <c r="G699" s="288"/>
      <c r="H699" s="288"/>
      <c r="I699" s="288"/>
      <c r="J699" s="288"/>
      <c r="K699" s="288"/>
      <c r="L699" s="288"/>
      <c r="M699" s="288"/>
      <c r="N699" s="288"/>
      <c r="O699" s="288"/>
      <c r="P699" s="291"/>
      <c r="Q699" s="288"/>
      <c r="R699" s="265"/>
      <c r="S699" s="297"/>
      <c r="T699" s="297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8"/>
      <c r="F700" s="288"/>
      <c r="G700" s="288"/>
      <c r="H700" s="288"/>
      <c r="I700" s="288"/>
      <c r="J700" s="288"/>
      <c r="K700" s="288"/>
      <c r="L700" s="288"/>
      <c r="M700" s="288"/>
      <c r="N700" s="288"/>
      <c r="O700" s="288"/>
      <c r="P700" s="291"/>
      <c r="Q700" s="288"/>
      <c r="R700" s="265"/>
      <c r="S700" s="297"/>
      <c r="T700" s="297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8"/>
      <c r="F701" s="288"/>
      <c r="G701" s="288"/>
      <c r="H701" s="288"/>
      <c r="I701" s="288"/>
      <c r="J701" s="288"/>
      <c r="K701" s="288"/>
      <c r="L701" s="288"/>
      <c r="M701" s="288"/>
      <c r="N701" s="288"/>
      <c r="O701" s="288"/>
      <c r="P701" s="291"/>
      <c r="Q701" s="288"/>
      <c r="R701" s="265"/>
      <c r="S701" s="297"/>
      <c r="T701" s="297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8"/>
      <c r="F702" s="288"/>
      <c r="G702" s="288"/>
      <c r="H702" s="288"/>
      <c r="I702" s="288"/>
      <c r="J702" s="288"/>
      <c r="K702" s="288"/>
      <c r="L702" s="288"/>
      <c r="M702" s="288"/>
      <c r="N702" s="288"/>
      <c r="O702" s="288"/>
      <c r="P702" s="291"/>
      <c r="Q702" s="288"/>
      <c r="R702" s="265"/>
      <c r="S702" s="297"/>
      <c r="T702" s="297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8"/>
      <c r="F703" s="288"/>
      <c r="G703" s="288"/>
      <c r="H703" s="288"/>
      <c r="I703" s="288"/>
      <c r="J703" s="288"/>
      <c r="K703" s="288"/>
      <c r="L703" s="288"/>
      <c r="M703" s="288"/>
      <c r="N703" s="288"/>
      <c r="O703" s="288"/>
      <c r="P703" s="291"/>
      <c r="Q703" s="288"/>
      <c r="R703" s="265"/>
      <c r="S703" s="297"/>
      <c r="T703" s="297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8"/>
      <c r="F704" s="288"/>
      <c r="G704" s="288"/>
      <c r="H704" s="288"/>
      <c r="I704" s="288"/>
      <c r="J704" s="288"/>
      <c r="K704" s="288"/>
      <c r="L704" s="288"/>
      <c r="M704" s="288"/>
      <c r="N704" s="288"/>
      <c r="O704" s="288"/>
      <c r="P704" s="291"/>
      <c r="Q704" s="288"/>
      <c r="R704" s="265"/>
      <c r="S704" s="297"/>
      <c r="T704" s="297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8"/>
      <c r="F705" s="288"/>
      <c r="G705" s="288"/>
      <c r="H705" s="288"/>
      <c r="I705" s="288"/>
      <c r="J705" s="288"/>
      <c r="K705" s="288"/>
      <c r="L705" s="288"/>
      <c r="M705" s="288"/>
      <c r="N705" s="288"/>
      <c r="O705" s="288"/>
      <c r="P705" s="291"/>
      <c r="Q705" s="288"/>
      <c r="R705" s="265"/>
      <c r="S705" s="297"/>
      <c r="T705" s="297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8"/>
      <c r="F706" s="288"/>
      <c r="G706" s="288"/>
      <c r="H706" s="288"/>
      <c r="I706" s="288"/>
      <c r="J706" s="288"/>
      <c r="K706" s="288"/>
      <c r="L706" s="288"/>
      <c r="M706" s="288"/>
      <c r="N706" s="288"/>
      <c r="O706" s="288"/>
      <c r="P706" s="291"/>
      <c r="Q706" s="288"/>
      <c r="R706" s="265"/>
      <c r="S706" s="297"/>
      <c r="T706" s="297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8"/>
      <c r="F707" s="288"/>
      <c r="G707" s="288"/>
      <c r="H707" s="288"/>
      <c r="I707" s="288"/>
      <c r="J707" s="288"/>
      <c r="K707" s="288"/>
      <c r="L707" s="288"/>
      <c r="M707" s="288"/>
      <c r="N707" s="288"/>
      <c r="O707" s="288"/>
      <c r="P707" s="291"/>
      <c r="Q707" s="288"/>
      <c r="R707" s="265"/>
      <c r="S707" s="297"/>
      <c r="T707" s="297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8"/>
      <c r="F708" s="288"/>
      <c r="G708" s="288"/>
      <c r="H708" s="288"/>
      <c r="I708" s="288"/>
      <c r="J708" s="288"/>
      <c r="K708" s="288"/>
      <c r="L708" s="288"/>
      <c r="M708" s="288"/>
      <c r="N708" s="288"/>
      <c r="O708" s="288"/>
      <c r="P708" s="291"/>
      <c r="Q708" s="288"/>
      <c r="R708" s="265"/>
      <c r="S708" s="297"/>
      <c r="T708" s="297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8"/>
      <c r="F709" s="288"/>
      <c r="G709" s="288"/>
      <c r="H709" s="288"/>
      <c r="I709" s="288"/>
      <c r="J709" s="288"/>
      <c r="K709" s="288"/>
      <c r="L709" s="288"/>
      <c r="M709" s="288"/>
      <c r="N709" s="288"/>
      <c r="O709" s="288"/>
      <c r="P709" s="291"/>
      <c r="Q709" s="288"/>
      <c r="R709" s="265"/>
      <c r="S709" s="297"/>
      <c r="T709" s="297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8"/>
      <c r="F710" s="288"/>
      <c r="G710" s="288"/>
      <c r="H710" s="288"/>
      <c r="I710" s="288"/>
      <c r="J710" s="288"/>
      <c r="K710" s="288"/>
      <c r="L710" s="288"/>
      <c r="M710" s="288"/>
      <c r="N710" s="288"/>
      <c r="O710" s="288"/>
      <c r="P710" s="291"/>
      <c r="Q710" s="288"/>
      <c r="R710" s="265"/>
      <c r="S710" s="297"/>
      <c r="T710" s="297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8"/>
      <c r="F711" s="288"/>
      <c r="G711" s="288"/>
      <c r="H711" s="288"/>
      <c r="I711" s="288"/>
      <c r="J711" s="288"/>
      <c r="K711" s="288"/>
      <c r="L711" s="288"/>
      <c r="M711" s="288"/>
      <c r="N711" s="288"/>
      <c r="O711" s="288"/>
      <c r="P711" s="291"/>
      <c r="Q711" s="288"/>
      <c r="R711" s="265"/>
      <c r="S711" s="297"/>
      <c r="T711" s="297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8"/>
      <c r="F712" s="288"/>
      <c r="G712" s="288"/>
      <c r="H712" s="288"/>
      <c r="I712" s="288"/>
      <c r="J712" s="288"/>
      <c r="K712" s="288"/>
      <c r="L712" s="288"/>
      <c r="M712" s="288"/>
      <c r="N712" s="288"/>
      <c r="O712" s="288"/>
      <c r="P712" s="291"/>
      <c r="Q712" s="288"/>
      <c r="R712" s="265"/>
      <c r="S712" s="297"/>
      <c r="T712" s="297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8"/>
      <c r="F713" s="288"/>
      <c r="G713" s="288"/>
      <c r="H713" s="288"/>
      <c r="I713" s="288"/>
      <c r="J713" s="288"/>
      <c r="K713" s="288"/>
      <c r="L713" s="288"/>
      <c r="M713" s="288"/>
      <c r="N713" s="288"/>
      <c r="O713" s="288"/>
      <c r="P713" s="291"/>
      <c r="Q713" s="288"/>
      <c r="R713" s="265"/>
      <c r="S713" s="297"/>
      <c r="T713" s="297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8"/>
      <c r="F714" s="288"/>
      <c r="G714" s="288"/>
      <c r="H714" s="288"/>
      <c r="I714" s="288"/>
      <c r="J714" s="288"/>
      <c r="K714" s="288"/>
      <c r="L714" s="288"/>
      <c r="M714" s="288"/>
      <c r="N714" s="288"/>
      <c r="O714" s="288"/>
      <c r="P714" s="291"/>
      <c r="Q714" s="288"/>
      <c r="R714" s="265"/>
      <c r="S714" s="297"/>
      <c r="T714" s="297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8"/>
      <c r="F715" s="288"/>
      <c r="G715" s="288"/>
      <c r="H715" s="288"/>
      <c r="I715" s="288"/>
      <c r="J715" s="288"/>
      <c r="K715" s="288"/>
      <c r="L715" s="288"/>
      <c r="M715" s="288"/>
      <c r="N715" s="288"/>
      <c r="O715" s="288"/>
      <c r="P715" s="291"/>
      <c r="Q715" s="288"/>
      <c r="R715" s="265"/>
      <c r="S715" s="297"/>
      <c r="T715" s="297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8"/>
      <c r="F716" s="288"/>
      <c r="G716" s="288"/>
      <c r="H716" s="288"/>
      <c r="I716" s="288"/>
      <c r="J716" s="288"/>
      <c r="K716" s="288"/>
      <c r="L716" s="288"/>
      <c r="M716" s="288"/>
      <c r="N716" s="288"/>
      <c r="O716" s="288"/>
      <c r="P716" s="291"/>
      <c r="Q716" s="288"/>
      <c r="R716" s="265"/>
      <c r="S716" s="297"/>
      <c r="T716" s="297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8"/>
      <c r="F717" s="288"/>
      <c r="G717" s="288"/>
      <c r="H717" s="288"/>
      <c r="I717" s="288"/>
      <c r="J717" s="288"/>
      <c r="K717" s="288"/>
      <c r="L717" s="288"/>
      <c r="M717" s="288"/>
      <c r="N717" s="288"/>
      <c r="O717" s="288"/>
      <c r="P717" s="291"/>
      <c r="Q717" s="288"/>
      <c r="R717" s="265"/>
      <c r="S717" s="297"/>
      <c r="T717" s="297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8"/>
      <c r="F718" s="288"/>
      <c r="G718" s="288"/>
      <c r="H718" s="288"/>
      <c r="I718" s="288"/>
      <c r="J718" s="288"/>
      <c r="K718" s="288"/>
      <c r="L718" s="288"/>
      <c r="M718" s="288"/>
      <c r="N718" s="288"/>
      <c r="O718" s="288"/>
      <c r="P718" s="291"/>
      <c r="Q718" s="288"/>
      <c r="R718" s="265"/>
      <c r="S718" s="297"/>
      <c r="T718" s="297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8"/>
      <c r="F719" s="288"/>
      <c r="G719" s="288"/>
      <c r="H719" s="288"/>
      <c r="I719" s="288"/>
      <c r="J719" s="288"/>
      <c r="K719" s="288"/>
      <c r="L719" s="288"/>
      <c r="M719" s="288"/>
      <c r="N719" s="288"/>
      <c r="O719" s="288"/>
      <c r="P719" s="291"/>
      <c r="Q719" s="288"/>
      <c r="R719" s="265"/>
      <c r="S719" s="297"/>
      <c r="T719" s="297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8"/>
      <c r="F720" s="288"/>
      <c r="G720" s="288"/>
      <c r="H720" s="288"/>
      <c r="I720" s="288"/>
      <c r="J720" s="288"/>
      <c r="K720" s="288"/>
      <c r="L720" s="288"/>
      <c r="M720" s="288"/>
      <c r="N720" s="288"/>
      <c r="O720" s="288"/>
      <c r="P720" s="291"/>
      <c r="Q720" s="288"/>
      <c r="R720" s="265"/>
      <c r="S720" s="297"/>
      <c r="T720" s="297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8"/>
      <c r="F721" s="288"/>
      <c r="G721" s="288"/>
      <c r="H721" s="288"/>
      <c r="I721" s="288"/>
      <c r="J721" s="288"/>
      <c r="K721" s="288"/>
      <c r="L721" s="288"/>
      <c r="M721" s="288"/>
      <c r="N721" s="288"/>
      <c r="O721" s="288"/>
      <c r="P721" s="291"/>
      <c r="Q721" s="288"/>
      <c r="R721" s="265"/>
      <c r="S721" s="297"/>
      <c r="T721" s="297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8"/>
      <c r="F722" s="288"/>
      <c r="G722" s="288"/>
      <c r="H722" s="288"/>
      <c r="I722" s="288"/>
      <c r="J722" s="288"/>
      <c r="K722" s="288"/>
      <c r="L722" s="288"/>
      <c r="M722" s="288"/>
      <c r="N722" s="288"/>
      <c r="O722" s="288"/>
      <c r="P722" s="291"/>
      <c r="Q722" s="288"/>
      <c r="R722" s="265"/>
      <c r="S722" s="297"/>
      <c r="T722" s="297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8"/>
      <c r="F723" s="288"/>
      <c r="G723" s="288"/>
      <c r="H723" s="288"/>
      <c r="I723" s="288"/>
      <c r="J723" s="288"/>
      <c r="K723" s="288"/>
      <c r="L723" s="288"/>
      <c r="M723" s="288"/>
      <c r="N723" s="288"/>
      <c r="O723" s="288"/>
      <c r="P723" s="291"/>
      <c r="Q723" s="288"/>
      <c r="R723" s="265"/>
      <c r="S723" s="297"/>
      <c r="T723" s="297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8"/>
      <c r="F724" s="288"/>
      <c r="G724" s="288"/>
      <c r="H724" s="288"/>
      <c r="I724" s="288"/>
      <c r="J724" s="288"/>
      <c r="K724" s="288"/>
      <c r="L724" s="288"/>
      <c r="M724" s="288"/>
      <c r="N724" s="288"/>
      <c r="O724" s="288"/>
      <c r="P724" s="291"/>
      <c r="Q724" s="288"/>
      <c r="R724" s="265"/>
      <c r="S724" s="297"/>
      <c r="T724" s="297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8"/>
      <c r="F725" s="288"/>
      <c r="G725" s="288"/>
      <c r="H725" s="288"/>
      <c r="I725" s="288"/>
      <c r="J725" s="288"/>
      <c r="K725" s="288"/>
      <c r="L725" s="288"/>
      <c r="M725" s="288"/>
      <c r="N725" s="288"/>
      <c r="O725" s="288"/>
      <c r="P725" s="291"/>
      <c r="Q725" s="288"/>
      <c r="R725" s="265"/>
      <c r="S725" s="297"/>
      <c r="T725" s="297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8"/>
      <c r="F726" s="288"/>
      <c r="G726" s="288"/>
      <c r="H726" s="288"/>
      <c r="I726" s="288"/>
      <c r="J726" s="288"/>
      <c r="K726" s="288"/>
      <c r="L726" s="288"/>
      <c r="M726" s="288"/>
      <c r="N726" s="288"/>
      <c r="O726" s="288"/>
      <c r="P726" s="291"/>
      <c r="Q726" s="288"/>
      <c r="R726" s="265"/>
      <c r="S726" s="297"/>
      <c r="T726" s="297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8"/>
      <c r="F727" s="288"/>
      <c r="G727" s="288"/>
      <c r="H727" s="288"/>
      <c r="I727" s="288"/>
      <c r="J727" s="288"/>
      <c r="K727" s="288"/>
      <c r="L727" s="288"/>
      <c r="M727" s="288"/>
      <c r="N727" s="288"/>
      <c r="O727" s="288"/>
      <c r="P727" s="291"/>
      <c r="Q727" s="288"/>
      <c r="R727" s="265"/>
      <c r="S727" s="297"/>
      <c r="T727" s="297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8"/>
      <c r="F728" s="288"/>
      <c r="G728" s="288"/>
      <c r="H728" s="288"/>
      <c r="I728" s="288"/>
      <c r="J728" s="288"/>
      <c r="K728" s="288"/>
      <c r="L728" s="288"/>
      <c r="M728" s="288"/>
      <c r="N728" s="288"/>
      <c r="O728" s="288"/>
      <c r="P728" s="291"/>
      <c r="Q728" s="288"/>
      <c r="R728" s="265"/>
      <c r="S728" s="297"/>
      <c r="T728" s="297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8"/>
      <c r="F729" s="288"/>
      <c r="G729" s="288"/>
      <c r="H729" s="288"/>
      <c r="I729" s="288"/>
      <c r="J729" s="288"/>
      <c r="K729" s="288"/>
      <c r="L729" s="288"/>
      <c r="M729" s="288"/>
      <c r="N729" s="288"/>
      <c r="O729" s="288"/>
      <c r="P729" s="291"/>
      <c r="Q729" s="288"/>
      <c r="R729" s="265"/>
      <c r="S729" s="297"/>
      <c r="T729" s="297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8"/>
      <c r="F730" s="288"/>
      <c r="G730" s="288"/>
      <c r="H730" s="288"/>
      <c r="I730" s="288"/>
      <c r="J730" s="288"/>
      <c r="K730" s="288"/>
      <c r="L730" s="288"/>
      <c r="M730" s="288"/>
      <c r="N730" s="288"/>
      <c r="O730" s="288"/>
      <c r="P730" s="291"/>
      <c r="Q730" s="288"/>
      <c r="R730" s="265"/>
      <c r="S730" s="297"/>
      <c r="T730" s="297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8"/>
      <c r="F731" s="288"/>
      <c r="G731" s="288"/>
      <c r="H731" s="288"/>
      <c r="I731" s="288"/>
      <c r="J731" s="288"/>
      <c r="K731" s="288"/>
      <c r="L731" s="288"/>
      <c r="M731" s="288"/>
      <c r="N731" s="288"/>
      <c r="O731" s="288"/>
      <c r="P731" s="291"/>
      <c r="Q731" s="288"/>
      <c r="R731" s="265"/>
      <c r="S731" s="297"/>
      <c r="T731" s="297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8"/>
      <c r="F732" s="288"/>
      <c r="G732" s="288"/>
      <c r="H732" s="288"/>
      <c r="I732" s="288"/>
      <c r="J732" s="288"/>
      <c r="K732" s="288"/>
      <c r="L732" s="288"/>
      <c r="M732" s="288"/>
      <c r="N732" s="288"/>
      <c r="O732" s="288"/>
      <c r="P732" s="291"/>
      <c r="Q732" s="288"/>
      <c r="R732" s="265"/>
      <c r="S732" s="297"/>
      <c r="T732" s="297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8"/>
      <c r="F733" s="288"/>
      <c r="G733" s="288"/>
      <c r="H733" s="288"/>
      <c r="I733" s="288"/>
      <c r="J733" s="288"/>
      <c r="K733" s="288"/>
      <c r="L733" s="288"/>
      <c r="M733" s="288"/>
      <c r="N733" s="288"/>
      <c r="O733" s="288"/>
      <c r="P733" s="291"/>
      <c r="Q733" s="288"/>
      <c r="R733" s="265"/>
      <c r="S733" s="297"/>
      <c r="T733" s="297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8"/>
      <c r="F734" s="288"/>
      <c r="G734" s="288"/>
      <c r="H734" s="288"/>
      <c r="I734" s="288"/>
      <c r="J734" s="288"/>
      <c r="K734" s="288"/>
      <c r="L734" s="288"/>
      <c r="M734" s="288"/>
      <c r="N734" s="288"/>
      <c r="O734" s="288"/>
      <c r="P734" s="291"/>
      <c r="Q734" s="288"/>
      <c r="R734" s="265"/>
      <c r="S734" s="297"/>
      <c r="T734" s="297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8"/>
      <c r="F735" s="288"/>
      <c r="G735" s="288"/>
      <c r="H735" s="288"/>
      <c r="I735" s="288"/>
      <c r="J735" s="288"/>
      <c r="K735" s="288"/>
      <c r="L735" s="288"/>
      <c r="M735" s="288"/>
      <c r="N735" s="288"/>
      <c r="O735" s="288"/>
      <c r="P735" s="291"/>
      <c r="Q735" s="288"/>
      <c r="R735" s="265"/>
      <c r="S735" s="297"/>
      <c r="T735" s="297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8"/>
      <c r="F736" s="288"/>
      <c r="G736" s="288"/>
      <c r="H736" s="288"/>
      <c r="I736" s="288"/>
      <c r="J736" s="288"/>
      <c r="K736" s="288"/>
      <c r="L736" s="288"/>
      <c r="M736" s="288"/>
      <c r="N736" s="288"/>
      <c r="O736" s="288"/>
      <c r="P736" s="291"/>
      <c r="Q736" s="288"/>
      <c r="R736" s="265"/>
      <c r="S736" s="297"/>
      <c r="T736" s="297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8"/>
      <c r="F737" s="288"/>
      <c r="G737" s="288"/>
      <c r="H737" s="288"/>
      <c r="I737" s="288"/>
      <c r="J737" s="288"/>
      <c r="K737" s="288"/>
      <c r="L737" s="288"/>
      <c r="M737" s="288"/>
      <c r="N737" s="288"/>
      <c r="O737" s="288"/>
      <c r="P737" s="291"/>
      <c r="Q737" s="288"/>
      <c r="R737" s="265"/>
      <c r="S737" s="297"/>
      <c r="T737" s="297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8"/>
      <c r="F738" s="288"/>
      <c r="G738" s="288"/>
      <c r="H738" s="288"/>
      <c r="I738" s="288"/>
      <c r="J738" s="288"/>
      <c r="K738" s="288"/>
      <c r="L738" s="288"/>
      <c r="M738" s="288"/>
      <c r="N738" s="288"/>
      <c r="O738" s="288"/>
      <c r="P738" s="291"/>
      <c r="Q738" s="288"/>
      <c r="R738" s="265"/>
      <c r="S738" s="297"/>
      <c r="T738" s="297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8"/>
      <c r="F739" s="288"/>
      <c r="G739" s="288"/>
      <c r="H739" s="288"/>
      <c r="I739" s="288"/>
      <c r="J739" s="288"/>
      <c r="K739" s="288"/>
      <c r="L739" s="288"/>
      <c r="M739" s="288"/>
      <c r="N739" s="288"/>
      <c r="O739" s="288"/>
      <c r="P739" s="291"/>
      <c r="Q739" s="288"/>
      <c r="R739" s="265"/>
      <c r="S739" s="297"/>
      <c r="T739" s="297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8"/>
      <c r="F740" s="288"/>
      <c r="G740" s="288"/>
      <c r="H740" s="288"/>
      <c r="I740" s="288"/>
      <c r="J740" s="288"/>
      <c r="K740" s="288"/>
      <c r="L740" s="288"/>
      <c r="M740" s="288"/>
      <c r="N740" s="288"/>
      <c r="O740" s="288"/>
      <c r="P740" s="291"/>
      <c r="Q740" s="288"/>
      <c r="R740" s="265"/>
      <c r="S740" s="297"/>
      <c r="T740" s="297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8"/>
      <c r="F741" s="288"/>
      <c r="G741" s="288"/>
      <c r="H741" s="288"/>
      <c r="I741" s="288"/>
      <c r="J741" s="288"/>
      <c r="K741" s="288"/>
      <c r="L741" s="288"/>
      <c r="M741" s="288"/>
      <c r="N741" s="288"/>
      <c r="O741" s="288"/>
      <c r="P741" s="291"/>
      <c r="Q741" s="288"/>
      <c r="R741" s="265"/>
      <c r="S741" s="297"/>
      <c r="T741" s="297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8"/>
      <c r="F742" s="288"/>
      <c r="G742" s="288"/>
      <c r="H742" s="288"/>
      <c r="I742" s="288"/>
      <c r="J742" s="288"/>
      <c r="K742" s="288"/>
      <c r="L742" s="288"/>
      <c r="M742" s="288"/>
      <c r="N742" s="288"/>
      <c r="O742" s="288"/>
      <c r="P742" s="291"/>
      <c r="Q742" s="288"/>
      <c r="R742" s="265"/>
      <c r="S742" s="297"/>
      <c r="T742" s="297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8"/>
      <c r="F743" s="288"/>
      <c r="G743" s="288"/>
      <c r="H743" s="288"/>
      <c r="I743" s="288"/>
      <c r="J743" s="288"/>
      <c r="K743" s="288"/>
      <c r="L743" s="288"/>
      <c r="M743" s="288"/>
      <c r="N743" s="288"/>
      <c r="O743" s="288"/>
      <c r="P743" s="291"/>
      <c r="Q743" s="288"/>
      <c r="R743" s="265"/>
      <c r="S743" s="297"/>
      <c r="T743" s="297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8"/>
      <c r="F744" s="288"/>
      <c r="G744" s="288"/>
      <c r="H744" s="288"/>
      <c r="I744" s="288"/>
      <c r="J744" s="288"/>
      <c r="K744" s="288"/>
      <c r="L744" s="288"/>
      <c r="M744" s="288"/>
      <c r="N744" s="288"/>
      <c r="O744" s="288"/>
      <c r="P744" s="291"/>
      <c r="Q744" s="288"/>
      <c r="R744" s="265"/>
      <c r="S744" s="297"/>
      <c r="T744" s="297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8"/>
      <c r="F745" s="288"/>
      <c r="G745" s="288"/>
      <c r="H745" s="288"/>
      <c r="I745" s="288"/>
      <c r="J745" s="288"/>
      <c r="K745" s="288"/>
      <c r="L745" s="288"/>
      <c r="M745" s="288"/>
      <c r="N745" s="288"/>
      <c r="O745" s="288"/>
      <c r="P745" s="291"/>
      <c r="Q745" s="288"/>
      <c r="R745" s="265"/>
      <c r="S745" s="297"/>
      <c r="T745" s="297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8"/>
      <c r="F746" s="288"/>
      <c r="G746" s="288"/>
      <c r="H746" s="288"/>
      <c r="I746" s="288"/>
      <c r="J746" s="288"/>
      <c r="K746" s="288"/>
      <c r="L746" s="288"/>
      <c r="M746" s="288"/>
      <c r="N746" s="288"/>
      <c r="O746" s="288"/>
      <c r="P746" s="291"/>
      <c r="Q746" s="288"/>
      <c r="R746" s="265"/>
      <c r="S746" s="297"/>
      <c r="T746" s="297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8"/>
      <c r="F747" s="288"/>
      <c r="G747" s="288"/>
      <c r="H747" s="288"/>
      <c r="I747" s="288"/>
      <c r="J747" s="288"/>
      <c r="K747" s="288"/>
      <c r="L747" s="288"/>
      <c r="M747" s="288"/>
      <c r="N747" s="288"/>
      <c r="O747" s="288"/>
      <c r="P747" s="291"/>
      <c r="Q747" s="288"/>
      <c r="R747" s="265"/>
      <c r="S747" s="297"/>
      <c r="T747" s="297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8"/>
      <c r="F748" s="288"/>
      <c r="G748" s="288"/>
      <c r="H748" s="288"/>
      <c r="I748" s="288"/>
      <c r="J748" s="288"/>
      <c r="K748" s="288"/>
      <c r="L748" s="288"/>
      <c r="M748" s="288"/>
      <c r="N748" s="288"/>
      <c r="O748" s="288"/>
      <c r="P748" s="291"/>
      <c r="Q748" s="288"/>
      <c r="R748" s="265"/>
      <c r="S748" s="297"/>
      <c r="T748" s="297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8"/>
      <c r="F749" s="288"/>
      <c r="G749" s="288"/>
      <c r="H749" s="288"/>
      <c r="I749" s="288"/>
      <c r="J749" s="288"/>
      <c r="K749" s="288"/>
      <c r="L749" s="288"/>
      <c r="M749" s="288"/>
      <c r="N749" s="288"/>
      <c r="O749" s="288"/>
      <c r="P749" s="291"/>
      <c r="Q749" s="288"/>
      <c r="R749" s="265"/>
      <c r="S749" s="297"/>
      <c r="T749" s="297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8"/>
      <c r="F750" s="288"/>
      <c r="G750" s="288"/>
      <c r="H750" s="288"/>
      <c r="I750" s="288"/>
      <c r="J750" s="288"/>
      <c r="K750" s="288"/>
      <c r="L750" s="288"/>
      <c r="M750" s="288"/>
      <c r="N750" s="288"/>
      <c r="O750" s="288"/>
      <c r="P750" s="291"/>
      <c r="Q750" s="288"/>
      <c r="R750" s="265"/>
      <c r="S750" s="297"/>
      <c r="T750" s="297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8"/>
      <c r="F751" s="288"/>
      <c r="G751" s="288"/>
      <c r="H751" s="288"/>
      <c r="I751" s="288"/>
      <c r="J751" s="288"/>
      <c r="K751" s="288"/>
      <c r="L751" s="288"/>
      <c r="M751" s="288"/>
      <c r="N751" s="288"/>
      <c r="O751" s="288"/>
      <c r="P751" s="291"/>
      <c r="Q751" s="288"/>
      <c r="R751" s="265"/>
      <c r="S751" s="297"/>
      <c r="T751" s="297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8"/>
      <c r="F752" s="288"/>
      <c r="G752" s="288"/>
      <c r="H752" s="288"/>
      <c r="I752" s="288"/>
      <c r="J752" s="288"/>
      <c r="K752" s="288"/>
      <c r="L752" s="288"/>
      <c r="M752" s="288"/>
      <c r="N752" s="288"/>
      <c r="O752" s="288"/>
      <c r="P752" s="291"/>
      <c r="Q752" s="288"/>
      <c r="R752" s="265"/>
      <c r="S752" s="297"/>
      <c r="T752" s="297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8"/>
      <c r="F753" s="288"/>
      <c r="G753" s="288"/>
      <c r="H753" s="288"/>
      <c r="I753" s="288"/>
      <c r="J753" s="288"/>
      <c r="K753" s="288"/>
      <c r="L753" s="288"/>
      <c r="M753" s="288"/>
      <c r="N753" s="288"/>
      <c r="O753" s="288"/>
      <c r="P753" s="291"/>
      <c r="Q753" s="288"/>
      <c r="R753" s="265"/>
      <c r="S753" s="297"/>
      <c r="T753" s="297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8"/>
      <c r="F754" s="288"/>
      <c r="G754" s="288"/>
      <c r="H754" s="288"/>
      <c r="I754" s="288"/>
      <c r="J754" s="288"/>
      <c r="K754" s="288"/>
      <c r="L754" s="288"/>
      <c r="M754" s="288"/>
      <c r="N754" s="288"/>
      <c r="O754" s="288"/>
      <c r="P754" s="291"/>
      <c r="Q754" s="288"/>
      <c r="R754" s="265"/>
      <c r="S754" s="297"/>
      <c r="T754" s="297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8"/>
      <c r="F755" s="288"/>
      <c r="G755" s="288"/>
      <c r="H755" s="288"/>
      <c r="I755" s="288"/>
      <c r="J755" s="288"/>
      <c r="K755" s="288"/>
      <c r="L755" s="288"/>
      <c r="M755" s="288"/>
      <c r="N755" s="288"/>
      <c r="O755" s="288"/>
      <c r="P755" s="291"/>
      <c r="Q755" s="288"/>
      <c r="R755" s="265"/>
      <c r="S755" s="297"/>
      <c r="T755" s="297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8"/>
      <c r="F756" s="288"/>
      <c r="G756" s="288"/>
      <c r="H756" s="288"/>
      <c r="I756" s="288"/>
      <c r="J756" s="288"/>
      <c r="K756" s="288"/>
      <c r="L756" s="288"/>
      <c r="M756" s="288"/>
      <c r="N756" s="288"/>
      <c r="O756" s="288"/>
      <c r="P756" s="291"/>
      <c r="Q756" s="288"/>
      <c r="R756" s="265"/>
      <c r="S756" s="297"/>
      <c r="T756" s="297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8"/>
      <c r="F757" s="288"/>
      <c r="G757" s="288"/>
      <c r="H757" s="288"/>
      <c r="I757" s="288"/>
      <c r="J757" s="288"/>
      <c r="K757" s="288"/>
      <c r="L757" s="288"/>
      <c r="M757" s="288"/>
      <c r="N757" s="288"/>
      <c r="O757" s="288"/>
      <c r="P757" s="291"/>
      <c r="Q757" s="288"/>
      <c r="R757" s="265"/>
      <c r="S757" s="297"/>
      <c r="T757" s="297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8"/>
      <c r="F758" s="288"/>
      <c r="G758" s="288"/>
      <c r="H758" s="288"/>
      <c r="I758" s="288"/>
      <c r="J758" s="288"/>
      <c r="K758" s="288"/>
      <c r="L758" s="288"/>
      <c r="M758" s="288"/>
      <c r="N758" s="288"/>
      <c r="O758" s="288"/>
      <c r="P758" s="291"/>
      <c r="Q758" s="288"/>
      <c r="R758" s="265"/>
      <c r="S758" s="297"/>
      <c r="T758" s="297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8"/>
      <c r="F759" s="288"/>
      <c r="G759" s="288"/>
      <c r="H759" s="288"/>
      <c r="I759" s="288"/>
      <c r="J759" s="288"/>
      <c r="K759" s="288"/>
      <c r="L759" s="288"/>
      <c r="M759" s="288"/>
      <c r="N759" s="288"/>
      <c r="O759" s="288"/>
      <c r="P759" s="291"/>
      <c r="Q759" s="288"/>
      <c r="R759" s="265"/>
      <c r="S759" s="297"/>
      <c r="T759" s="297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8"/>
      <c r="F760" s="288"/>
      <c r="G760" s="288"/>
      <c r="H760" s="288"/>
      <c r="I760" s="288"/>
      <c r="J760" s="288"/>
      <c r="K760" s="288"/>
      <c r="L760" s="288"/>
      <c r="M760" s="288"/>
      <c r="N760" s="288"/>
      <c r="O760" s="288"/>
      <c r="P760" s="291"/>
      <c r="Q760" s="288"/>
      <c r="R760" s="265"/>
      <c r="S760" s="297"/>
      <c r="T760" s="297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8"/>
      <c r="F761" s="288"/>
      <c r="G761" s="288"/>
      <c r="H761" s="288"/>
      <c r="I761" s="288"/>
      <c r="J761" s="288"/>
      <c r="K761" s="288"/>
      <c r="L761" s="288"/>
      <c r="M761" s="288"/>
      <c r="N761" s="288"/>
      <c r="O761" s="288"/>
      <c r="P761" s="291"/>
      <c r="Q761" s="288"/>
      <c r="R761" s="265"/>
      <c r="S761" s="297"/>
      <c r="T761" s="297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8"/>
      <c r="F762" s="288"/>
      <c r="G762" s="288"/>
      <c r="H762" s="288"/>
      <c r="I762" s="288"/>
      <c r="J762" s="288"/>
      <c r="K762" s="288"/>
      <c r="L762" s="288"/>
      <c r="M762" s="288"/>
      <c r="N762" s="288"/>
      <c r="O762" s="288"/>
      <c r="P762" s="291"/>
      <c r="Q762" s="288"/>
      <c r="R762" s="265"/>
      <c r="S762" s="297"/>
      <c r="T762" s="297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8"/>
      <c r="F763" s="288"/>
      <c r="G763" s="288"/>
      <c r="H763" s="288"/>
      <c r="I763" s="288"/>
      <c r="J763" s="288"/>
      <c r="K763" s="288"/>
      <c r="L763" s="288"/>
      <c r="M763" s="288"/>
      <c r="N763" s="288"/>
      <c r="O763" s="288"/>
      <c r="P763" s="291"/>
      <c r="Q763" s="288"/>
      <c r="R763" s="265"/>
      <c r="S763" s="297"/>
      <c r="T763" s="297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8"/>
      <c r="F764" s="288"/>
      <c r="G764" s="288"/>
      <c r="H764" s="288"/>
      <c r="I764" s="288"/>
      <c r="J764" s="288"/>
      <c r="K764" s="288"/>
      <c r="L764" s="288"/>
      <c r="M764" s="288"/>
      <c r="N764" s="288"/>
      <c r="O764" s="288"/>
      <c r="P764" s="291"/>
      <c r="Q764" s="288"/>
      <c r="R764" s="265"/>
      <c r="S764" s="297"/>
      <c r="T764" s="297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8"/>
      <c r="F765" s="288"/>
      <c r="G765" s="288"/>
      <c r="H765" s="288"/>
      <c r="I765" s="288"/>
      <c r="J765" s="288"/>
      <c r="K765" s="288"/>
      <c r="L765" s="288"/>
      <c r="M765" s="288"/>
      <c r="N765" s="288"/>
      <c r="O765" s="288"/>
      <c r="P765" s="291"/>
      <c r="Q765" s="288"/>
      <c r="R765" s="265"/>
      <c r="S765" s="297"/>
      <c r="T765" s="297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8"/>
      <c r="F766" s="288"/>
      <c r="G766" s="288"/>
      <c r="H766" s="288"/>
      <c r="I766" s="288"/>
      <c r="J766" s="288"/>
      <c r="K766" s="288"/>
      <c r="L766" s="288"/>
      <c r="M766" s="288"/>
      <c r="N766" s="288"/>
      <c r="O766" s="288"/>
      <c r="P766" s="291"/>
      <c r="Q766" s="288"/>
      <c r="R766" s="265"/>
      <c r="S766" s="297"/>
      <c r="T766" s="297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8"/>
      <c r="F767" s="288"/>
      <c r="G767" s="288"/>
      <c r="H767" s="288"/>
      <c r="I767" s="288"/>
      <c r="J767" s="288"/>
      <c r="K767" s="288"/>
      <c r="L767" s="288"/>
      <c r="M767" s="288"/>
      <c r="N767" s="288"/>
      <c r="O767" s="288"/>
      <c r="P767" s="291"/>
      <c r="Q767" s="288"/>
      <c r="R767" s="265"/>
      <c r="S767" s="297"/>
      <c r="T767" s="297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8"/>
      <c r="F768" s="288"/>
      <c r="G768" s="288"/>
      <c r="H768" s="288"/>
      <c r="I768" s="288"/>
      <c r="J768" s="288"/>
      <c r="K768" s="288"/>
      <c r="L768" s="288"/>
      <c r="M768" s="288"/>
      <c r="N768" s="288"/>
      <c r="O768" s="288"/>
      <c r="P768" s="291"/>
      <c r="Q768" s="288"/>
      <c r="R768" s="265"/>
      <c r="S768" s="297"/>
      <c r="T768" s="297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8"/>
      <c r="F769" s="288"/>
      <c r="G769" s="288"/>
      <c r="H769" s="288"/>
      <c r="I769" s="288"/>
      <c r="J769" s="288"/>
      <c r="K769" s="288"/>
      <c r="L769" s="288"/>
      <c r="M769" s="288"/>
      <c r="N769" s="288"/>
      <c r="O769" s="288"/>
      <c r="P769" s="291"/>
      <c r="Q769" s="288"/>
      <c r="R769" s="265"/>
      <c r="S769" s="297"/>
      <c r="T769" s="297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8"/>
      <c r="F770" s="288"/>
      <c r="G770" s="288"/>
      <c r="H770" s="288"/>
      <c r="I770" s="288"/>
      <c r="J770" s="288"/>
      <c r="K770" s="288"/>
      <c r="L770" s="288"/>
      <c r="M770" s="288"/>
      <c r="N770" s="288"/>
      <c r="O770" s="288"/>
      <c r="P770" s="291"/>
      <c r="Q770" s="288"/>
      <c r="R770" s="265"/>
      <c r="S770" s="297"/>
      <c r="T770" s="297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8"/>
      <c r="F771" s="288"/>
      <c r="G771" s="288"/>
      <c r="H771" s="288"/>
      <c r="I771" s="288"/>
      <c r="J771" s="288"/>
      <c r="K771" s="288"/>
      <c r="L771" s="288"/>
      <c r="M771" s="288"/>
      <c r="N771" s="288"/>
      <c r="O771" s="288"/>
      <c r="P771" s="291"/>
      <c r="Q771" s="288"/>
      <c r="R771" s="265"/>
      <c r="S771" s="297"/>
      <c r="T771" s="297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8"/>
      <c r="F772" s="288"/>
      <c r="G772" s="288"/>
      <c r="H772" s="288"/>
      <c r="I772" s="288"/>
      <c r="J772" s="288"/>
      <c r="K772" s="288"/>
      <c r="L772" s="288"/>
      <c r="M772" s="288"/>
      <c r="N772" s="288"/>
      <c r="O772" s="288"/>
      <c r="P772" s="291"/>
      <c r="Q772" s="288"/>
      <c r="R772" s="265"/>
      <c r="S772" s="297"/>
      <c r="T772" s="297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8"/>
      <c r="F773" s="288"/>
      <c r="G773" s="288"/>
      <c r="H773" s="288"/>
      <c r="I773" s="288"/>
      <c r="J773" s="288"/>
      <c r="K773" s="288"/>
      <c r="L773" s="288"/>
      <c r="M773" s="288"/>
      <c r="N773" s="288"/>
      <c r="O773" s="288"/>
      <c r="P773" s="291"/>
      <c r="Q773" s="288"/>
      <c r="R773" s="265"/>
      <c r="S773" s="297"/>
      <c r="T773" s="297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8"/>
      <c r="F774" s="288"/>
      <c r="G774" s="288"/>
      <c r="H774" s="288"/>
      <c r="I774" s="288"/>
      <c r="J774" s="288"/>
      <c r="K774" s="288"/>
      <c r="L774" s="288"/>
      <c r="M774" s="288"/>
      <c r="N774" s="288"/>
      <c r="O774" s="288"/>
      <c r="P774" s="291"/>
      <c r="Q774" s="288"/>
      <c r="R774" s="265"/>
      <c r="S774" s="297"/>
      <c r="T774" s="297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8"/>
      <c r="F775" s="288"/>
      <c r="G775" s="288"/>
      <c r="H775" s="288"/>
      <c r="I775" s="288"/>
      <c r="J775" s="288"/>
      <c r="K775" s="288"/>
      <c r="L775" s="288"/>
      <c r="M775" s="288"/>
      <c r="N775" s="288"/>
      <c r="O775" s="288"/>
      <c r="P775" s="291"/>
      <c r="Q775" s="288"/>
      <c r="R775" s="265"/>
      <c r="S775" s="297"/>
      <c r="T775" s="297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8"/>
      <c r="F776" s="288"/>
      <c r="G776" s="288"/>
      <c r="H776" s="288"/>
      <c r="I776" s="288"/>
      <c r="J776" s="288"/>
      <c r="K776" s="288"/>
      <c r="L776" s="288"/>
      <c r="M776" s="288"/>
      <c r="N776" s="288"/>
      <c r="O776" s="288"/>
      <c r="P776" s="291"/>
      <c r="Q776" s="288"/>
      <c r="R776" s="265"/>
      <c r="S776" s="297"/>
      <c r="T776" s="297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8"/>
      <c r="F777" s="288"/>
      <c r="G777" s="288"/>
      <c r="H777" s="288"/>
      <c r="I777" s="288"/>
      <c r="J777" s="288"/>
      <c r="K777" s="288"/>
      <c r="L777" s="288"/>
      <c r="M777" s="288"/>
      <c r="N777" s="288"/>
      <c r="O777" s="288"/>
      <c r="P777" s="291"/>
      <c r="Q777" s="288"/>
      <c r="R777" s="265"/>
      <c r="S777" s="297"/>
      <c r="T777" s="297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8"/>
      <c r="F778" s="288"/>
      <c r="G778" s="288"/>
      <c r="H778" s="288"/>
      <c r="I778" s="288"/>
      <c r="J778" s="288"/>
      <c r="K778" s="288"/>
      <c r="L778" s="288"/>
      <c r="M778" s="288"/>
      <c r="N778" s="288"/>
      <c r="O778" s="288"/>
      <c r="P778" s="291"/>
      <c r="Q778" s="288"/>
      <c r="R778" s="265"/>
      <c r="S778" s="297"/>
      <c r="T778" s="297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8"/>
      <c r="F779" s="288"/>
      <c r="G779" s="288"/>
      <c r="H779" s="288"/>
      <c r="I779" s="288"/>
      <c r="J779" s="288"/>
      <c r="K779" s="288"/>
      <c r="L779" s="288"/>
      <c r="M779" s="288"/>
      <c r="N779" s="288"/>
      <c r="O779" s="288"/>
      <c r="P779" s="291"/>
      <c r="Q779" s="288"/>
      <c r="R779" s="265"/>
      <c r="S779" s="297"/>
      <c r="T779" s="297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8"/>
      <c r="F780" s="288"/>
      <c r="G780" s="288"/>
      <c r="H780" s="288"/>
      <c r="I780" s="288"/>
      <c r="J780" s="288"/>
      <c r="K780" s="288"/>
      <c r="L780" s="288"/>
      <c r="M780" s="288"/>
      <c r="N780" s="288"/>
      <c r="O780" s="288"/>
      <c r="P780" s="291"/>
      <c r="Q780" s="288"/>
      <c r="R780" s="265"/>
      <c r="S780" s="297"/>
      <c r="T780" s="297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8"/>
      <c r="F781" s="288"/>
      <c r="G781" s="288"/>
      <c r="H781" s="288"/>
      <c r="I781" s="288"/>
      <c r="J781" s="288"/>
      <c r="K781" s="288"/>
      <c r="L781" s="288"/>
      <c r="M781" s="288"/>
      <c r="N781" s="288"/>
      <c r="O781" s="288"/>
      <c r="P781" s="291"/>
      <c r="Q781" s="288"/>
      <c r="R781" s="265"/>
      <c r="S781" s="297"/>
      <c r="T781" s="297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8"/>
      <c r="F782" s="288"/>
      <c r="G782" s="288"/>
      <c r="H782" s="288"/>
      <c r="I782" s="288"/>
      <c r="J782" s="288"/>
      <c r="K782" s="288"/>
      <c r="L782" s="288"/>
      <c r="M782" s="288"/>
      <c r="N782" s="288"/>
      <c r="O782" s="288"/>
      <c r="P782" s="291"/>
      <c r="Q782" s="288"/>
      <c r="R782" s="265"/>
      <c r="S782" s="297"/>
      <c r="T782" s="297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8"/>
      <c r="F783" s="288"/>
      <c r="G783" s="288"/>
      <c r="H783" s="288"/>
      <c r="I783" s="288"/>
      <c r="J783" s="288"/>
      <c r="K783" s="288"/>
      <c r="L783" s="288"/>
      <c r="M783" s="288"/>
      <c r="N783" s="288"/>
      <c r="O783" s="288"/>
      <c r="P783" s="291"/>
      <c r="Q783" s="288"/>
      <c r="R783" s="265"/>
      <c r="S783" s="297"/>
      <c r="T783" s="297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8"/>
      <c r="F784" s="288"/>
      <c r="G784" s="288"/>
      <c r="H784" s="288"/>
      <c r="I784" s="288"/>
      <c r="J784" s="288"/>
      <c r="K784" s="288"/>
      <c r="L784" s="288"/>
      <c r="M784" s="288"/>
      <c r="N784" s="288"/>
      <c r="O784" s="288"/>
      <c r="P784" s="291"/>
      <c r="Q784" s="288"/>
      <c r="R784" s="265"/>
      <c r="S784" s="297"/>
      <c r="T784" s="297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8"/>
      <c r="F785" s="288"/>
      <c r="G785" s="288"/>
      <c r="H785" s="288"/>
      <c r="I785" s="288"/>
      <c r="J785" s="288"/>
      <c r="K785" s="288"/>
      <c r="L785" s="288"/>
      <c r="M785" s="288"/>
      <c r="N785" s="288"/>
      <c r="O785" s="288"/>
      <c r="P785" s="291"/>
      <c r="Q785" s="288"/>
      <c r="R785" s="265"/>
      <c r="S785" s="297"/>
      <c r="T785" s="297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8"/>
      <c r="F786" s="288"/>
      <c r="G786" s="288"/>
      <c r="H786" s="288"/>
      <c r="I786" s="288"/>
      <c r="J786" s="288"/>
      <c r="K786" s="288"/>
      <c r="L786" s="288"/>
      <c r="M786" s="288"/>
      <c r="N786" s="288"/>
      <c r="O786" s="288"/>
      <c r="P786" s="291"/>
      <c r="Q786" s="288"/>
      <c r="R786" s="265"/>
      <c r="S786" s="297"/>
      <c r="T786" s="297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8"/>
      <c r="F787" s="288"/>
      <c r="G787" s="288"/>
      <c r="H787" s="288"/>
      <c r="I787" s="288"/>
      <c r="J787" s="288"/>
      <c r="K787" s="288"/>
      <c r="L787" s="288"/>
      <c r="M787" s="288"/>
      <c r="N787" s="288"/>
      <c r="O787" s="288"/>
      <c r="P787" s="291"/>
      <c r="Q787" s="288"/>
      <c r="R787" s="265"/>
      <c r="S787" s="297"/>
      <c r="T787" s="297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8"/>
      <c r="F788" s="288"/>
      <c r="G788" s="288"/>
      <c r="H788" s="288"/>
      <c r="I788" s="288"/>
      <c r="J788" s="288"/>
      <c r="K788" s="288"/>
      <c r="L788" s="288"/>
      <c r="M788" s="288"/>
      <c r="N788" s="288"/>
      <c r="O788" s="288"/>
      <c r="P788" s="291"/>
      <c r="Q788" s="288"/>
      <c r="R788" s="265"/>
      <c r="S788" s="297"/>
      <c r="T788" s="297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8"/>
      <c r="F789" s="288"/>
      <c r="G789" s="288"/>
      <c r="H789" s="288"/>
      <c r="I789" s="288"/>
      <c r="J789" s="288"/>
      <c r="K789" s="288"/>
      <c r="L789" s="288"/>
      <c r="M789" s="288"/>
      <c r="N789" s="288"/>
      <c r="O789" s="288"/>
      <c r="P789" s="291"/>
      <c r="Q789" s="288"/>
      <c r="R789" s="265"/>
      <c r="S789" s="297"/>
      <c r="T789" s="297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8"/>
      <c r="F790" s="288"/>
      <c r="G790" s="288"/>
      <c r="H790" s="288"/>
      <c r="I790" s="288"/>
      <c r="J790" s="288"/>
      <c r="K790" s="288"/>
      <c r="L790" s="288"/>
      <c r="M790" s="288"/>
      <c r="N790" s="288"/>
      <c r="O790" s="288"/>
      <c r="P790" s="291"/>
      <c r="Q790" s="288"/>
      <c r="R790" s="265"/>
      <c r="S790" s="297"/>
      <c r="T790" s="297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8"/>
      <c r="F791" s="288"/>
      <c r="G791" s="288"/>
      <c r="H791" s="288"/>
      <c r="I791" s="288"/>
      <c r="J791" s="288"/>
      <c r="K791" s="288"/>
      <c r="L791" s="288"/>
      <c r="M791" s="288"/>
      <c r="N791" s="288"/>
      <c r="O791" s="288"/>
      <c r="P791" s="291"/>
      <c r="Q791" s="288"/>
      <c r="R791" s="265"/>
      <c r="S791" s="297"/>
      <c r="T791" s="297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8"/>
      <c r="F792" s="288"/>
      <c r="G792" s="288"/>
      <c r="H792" s="288"/>
      <c r="I792" s="288"/>
      <c r="J792" s="288"/>
      <c r="K792" s="288"/>
      <c r="L792" s="288"/>
      <c r="M792" s="288"/>
      <c r="N792" s="288"/>
      <c r="O792" s="288"/>
      <c r="P792" s="291"/>
      <c r="Q792" s="288"/>
      <c r="R792" s="265"/>
      <c r="S792" s="297"/>
      <c r="T792" s="297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8"/>
      <c r="F793" s="288"/>
      <c r="G793" s="288"/>
      <c r="H793" s="288"/>
      <c r="I793" s="288"/>
      <c r="J793" s="288"/>
      <c r="K793" s="288"/>
      <c r="L793" s="288"/>
      <c r="M793" s="288"/>
      <c r="N793" s="288"/>
      <c r="O793" s="288"/>
      <c r="P793" s="291"/>
      <c r="Q793" s="288"/>
      <c r="R793" s="265"/>
      <c r="S793" s="297"/>
      <c r="T793" s="297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8"/>
      <c r="F794" s="288"/>
      <c r="G794" s="288"/>
      <c r="H794" s="288"/>
      <c r="I794" s="288"/>
      <c r="J794" s="288"/>
      <c r="K794" s="288"/>
      <c r="L794" s="288"/>
      <c r="M794" s="288"/>
      <c r="N794" s="288"/>
      <c r="O794" s="288"/>
      <c r="P794" s="291"/>
      <c r="Q794" s="288"/>
      <c r="R794" s="265"/>
      <c r="S794" s="297"/>
      <c r="T794" s="297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8"/>
      <c r="F795" s="288"/>
      <c r="G795" s="288"/>
      <c r="H795" s="288"/>
      <c r="I795" s="288"/>
      <c r="J795" s="288"/>
      <c r="K795" s="288"/>
      <c r="L795" s="288"/>
      <c r="M795" s="288"/>
      <c r="N795" s="288"/>
      <c r="O795" s="288"/>
      <c r="P795" s="291"/>
      <c r="Q795" s="288"/>
      <c r="R795" s="265"/>
      <c r="S795" s="297"/>
      <c r="T795" s="297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8"/>
      <c r="F796" s="288"/>
      <c r="G796" s="288"/>
      <c r="H796" s="288"/>
      <c r="I796" s="288"/>
      <c r="J796" s="288"/>
      <c r="K796" s="288"/>
      <c r="L796" s="288"/>
      <c r="M796" s="288"/>
      <c r="N796" s="288"/>
      <c r="O796" s="288"/>
      <c r="P796" s="291"/>
      <c r="Q796" s="288"/>
      <c r="R796" s="265"/>
      <c r="S796" s="297"/>
      <c r="T796" s="297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8"/>
      <c r="F797" s="288"/>
      <c r="G797" s="288"/>
      <c r="H797" s="288"/>
      <c r="I797" s="288"/>
      <c r="J797" s="288"/>
      <c r="K797" s="288"/>
      <c r="L797" s="288"/>
      <c r="M797" s="288"/>
      <c r="N797" s="288"/>
      <c r="O797" s="288"/>
      <c r="P797" s="291"/>
      <c r="Q797" s="288"/>
      <c r="R797" s="265"/>
      <c r="S797" s="297"/>
      <c r="T797" s="297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8"/>
      <c r="F798" s="288"/>
      <c r="G798" s="288"/>
      <c r="H798" s="288"/>
      <c r="I798" s="288"/>
      <c r="J798" s="288"/>
      <c r="K798" s="288"/>
      <c r="L798" s="288"/>
      <c r="M798" s="288"/>
      <c r="N798" s="288"/>
      <c r="O798" s="288"/>
      <c r="P798" s="291"/>
      <c r="Q798" s="288"/>
      <c r="R798" s="265"/>
      <c r="S798" s="297"/>
      <c r="T798" s="297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8"/>
      <c r="F799" s="288"/>
      <c r="G799" s="288"/>
      <c r="H799" s="288"/>
      <c r="I799" s="288"/>
      <c r="J799" s="288"/>
      <c r="K799" s="288"/>
      <c r="L799" s="288"/>
      <c r="M799" s="288"/>
      <c r="N799" s="288"/>
      <c r="O799" s="288"/>
      <c r="P799" s="291"/>
      <c r="Q799" s="288"/>
      <c r="R799" s="265"/>
      <c r="S799" s="297"/>
      <c r="T799" s="297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8"/>
      <c r="F800" s="288"/>
      <c r="G800" s="288"/>
      <c r="H800" s="288"/>
      <c r="I800" s="288"/>
      <c r="J800" s="288"/>
      <c r="K800" s="288"/>
      <c r="L800" s="288"/>
      <c r="M800" s="288"/>
      <c r="N800" s="288"/>
      <c r="O800" s="288"/>
      <c r="P800" s="291"/>
      <c r="Q800" s="288"/>
      <c r="R800" s="265"/>
      <c r="S800" s="297"/>
      <c r="T800" s="297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8"/>
      <c r="F801" s="288"/>
      <c r="G801" s="288"/>
      <c r="H801" s="288"/>
      <c r="I801" s="288"/>
      <c r="J801" s="288"/>
      <c r="K801" s="288"/>
      <c r="L801" s="288"/>
      <c r="M801" s="288"/>
      <c r="N801" s="288"/>
      <c r="O801" s="288"/>
      <c r="P801" s="291"/>
      <c r="Q801" s="288"/>
      <c r="R801" s="265"/>
      <c r="S801" s="297"/>
      <c r="T801" s="297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8"/>
      <c r="F802" s="288"/>
      <c r="G802" s="288"/>
      <c r="H802" s="288"/>
      <c r="I802" s="288"/>
      <c r="J802" s="288"/>
      <c r="K802" s="288"/>
      <c r="L802" s="288"/>
      <c r="M802" s="288"/>
      <c r="N802" s="288"/>
      <c r="O802" s="288"/>
      <c r="P802" s="291"/>
      <c r="Q802" s="288"/>
      <c r="R802" s="265"/>
      <c r="S802" s="297"/>
      <c r="T802" s="297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8"/>
      <c r="F803" s="288"/>
      <c r="G803" s="288"/>
      <c r="H803" s="288"/>
      <c r="I803" s="288"/>
      <c r="J803" s="288"/>
      <c r="K803" s="288"/>
      <c r="L803" s="288"/>
      <c r="M803" s="288"/>
      <c r="N803" s="288"/>
      <c r="O803" s="288"/>
      <c r="P803" s="291"/>
      <c r="Q803" s="288"/>
      <c r="R803" s="265"/>
      <c r="S803" s="297"/>
      <c r="T803" s="297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8"/>
      <c r="F804" s="288"/>
      <c r="G804" s="288"/>
      <c r="H804" s="288"/>
      <c r="I804" s="288"/>
      <c r="J804" s="288"/>
      <c r="K804" s="288"/>
      <c r="L804" s="288"/>
      <c r="M804" s="288"/>
      <c r="N804" s="288"/>
      <c r="O804" s="288"/>
      <c r="P804" s="291"/>
      <c r="Q804" s="288"/>
      <c r="R804" s="265"/>
      <c r="S804" s="297"/>
      <c r="T804" s="297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8"/>
      <c r="F805" s="288"/>
      <c r="G805" s="288"/>
      <c r="H805" s="288"/>
      <c r="I805" s="288"/>
      <c r="J805" s="288"/>
      <c r="K805" s="288"/>
      <c r="L805" s="288"/>
      <c r="M805" s="288"/>
      <c r="N805" s="288"/>
      <c r="O805" s="288"/>
      <c r="P805" s="291"/>
      <c r="Q805" s="288"/>
      <c r="R805" s="265"/>
      <c r="S805" s="297"/>
      <c r="T805" s="297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8"/>
      <c r="F806" s="288"/>
      <c r="G806" s="288"/>
      <c r="H806" s="288"/>
      <c r="I806" s="288"/>
      <c r="J806" s="288"/>
      <c r="K806" s="288"/>
      <c r="L806" s="288"/>
      <c r="M806" s="288"/>
      <c r="N806" s="288"/>
      <c r="O806" s="288"/>
      <c r="P806" s="291"/>
      <c r="Q806" s="288"/>
      <c r="R806" s="265"/>
      <c r="S806" s="297"/>
      <c r="T806" s="297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8"/>
      <c r="F807" s="288"/>
      <c r="G807" s="288"/>
      <c r="H807" s="288"/>
      <c r="I807" s="288"/>
      <c r="J807" s="288"/>
      <c r="K807" s="288"/>
      <c r="L807" s="288"/>
      <c r="M807" s="288"/>
      <c r="N807" s="288"/>
      <c r="O807" s="288"/>
      <c r="P807" s="291"/>
      <c r="Q807" s="288"/>
      <c r="R807" s="265"/>
      <c r="S807" s="297"/>
      <c r="T807" s="297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8"/>
      <c r="F808" s="288"/>
      <c r="G808" s="288"/>
      <c r="H808" s="288"/>
      <c r="I808" s="288"/>
      <c r="J808" s="288"/>
      <c r="K808" s="288"/>
      <c r="L808" s="288"/>
      <c r="M808" s="288"/>
      <c r="N808" s="288"/>
      <c r="O808" s="288"/>
      <c r="P808" s="291"/>
      <c r="Q808" s="288"/>
      <c r="R808" s="265"/>
      <c r="S808" s="297"/>
      <c r="T808" s="297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8"/>
      <c r="F809" s="288"/>
      <c r="G809" s="288"/>
      <c r="H809" s="288"/>
      <c r="I809" s="288"/>
      <c r="J809" s="288"/>
      <c r="K809" s="288"/>
      <c r="L809" s="288"/>
      <c r="M809" s="288"/>
      <c r="N809" s="288"/>
      <c r="O809" s="288"/>
      <c r="P809" s="291"/>
      <c r="Q809" s="288"/>
      <c r="R809" s="265"/>
      <c r="S809" s="297"/>
      <c r="T809" s="297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8"/>
      <c r="F810" s="288"/>
      <c r="G810" s="288"/>
      <c r="H810" s="288"/>
      <c r="I810" s="288"/>
      <c r="J810" s="288"/>
      <c r="K810" s="288"/>
      <c r="L810" s="288"/>
      <c r="M810" s="288"/>
      <c r="N810" s="288"/>
      <c r="O810" s="288"/>
      <c r="P810" s="291"/>
      <c r="Q810" s="288"/>
      <c r="R810" s="265"/>
      <c r="S810" s="297"/>
      <c r="T810" s="297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8"/>
      <c r="F811" s="288"/>
      <c r="G811" s="288"/>
      <c r="H811" s="288"/>
      <c r="I811" s="288"/>
      <c r="J811" s="288"/>
      <c r="K811" s="288"/>
      <c r="L811" s="288"/>
      <c r="M811" s="288"/>
      <c r="N811" s="288"/>
      <c r="O811" s="288"/>
      <c r="P811" s="291"/>
      <c r="Q811" s="288"/>
      <c r="R811" s="265"/>
      <c r="S811" s="297"/>
      <c r="T811" s="297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8"/>
      <c r="F812" s="288"/>
      <c r="G812" s="288"/>
      <c r="H812" s="288"/>
      <c r="I812" s="288"/>
      <c r="J812" s="288"/>
      <c r="K812" s="288"/>
      <c r="L812" s="288"/>
      <c r="M812" s="288"/>
      <c r="N812" s="288"/>
      <c r="O812" s="288"/>
      <c r="P812" s="291"/>
      <c r="Q812" s="288"/>
      <c r="R812" s="265"/>
      <c r="S812" s="297"/>
      <c r="T812" s="297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8"/>
      <c r="F813" s="288"/>
      <c r="G813" s="288"/>
      <c r="H813" s="288"/>
      <c r="I813" s="288"/>
      <c r="J813" s="288"/>
      <c r="K813" s="288"/>
      <c r="L813" s="288"/>
      <c r="M813" s="288"/>
      <c r="N813" s="288"/>
      <c r="O813" s="288"/>
      <c r="P813" s="291"/>
      <c r="Q813" s="288"/>
      <c r="R813" s="265"/>
      <c r="S813" s="297"/>
      <c r="T813" s="297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8"/>
      <c r="F814" s="288"/>
      <c r="G814" s="288"/>
      <c r="H814" s="288"/>
      <c r="I814" s="288"/>
      <c r="J814" s="288"/>
      <c r="K814" s="288"/>
      <c r="L814" s="288"/>
      <c r="M814" s="288"/>
      <c r="N814" s="288"/>
      <c r="O814" s="288"/>
      <c r="P814" s="291"/>
      <c r="Q814" s="288"/>
      <c r="R814" s="265"/>
      <c r="S814" s="297"/>
      <c r="T814" s="297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8"/>
      <c r="F815" s="288"/>
      <c r="G815" s="288"/>
      <c r="H815" s="288"/>
      <c r="I815" s="288"/>
      <c r="J815" s="288"/>
      <c r="K815" s="288"/>
      <c r="L815" s="288"/>
      <c r="M815" s="288"/>
      <c r="N815" s="288"/>
      <c r="O815" s="288"/>
      <c r="P815" s="291"/>
      <c r="Q815" s="288"/>
      <c r="R815" s="265"/>
      <c r="S815" s="297"/>
      <c r="T815" s="297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8"/>
      <c r="F816" s="288"/>
      <c r="G816" s="288"/>
      <c r="H816" s="288"/>
      <c r="I816" s="288"/>
      <c r="J816" s="288"/>
      <c r="K816" s="288"/>
      <c r="L816" s="288"/>
      <c r="M816" s="288"/>
      <c r="N816" s="288"/>
      <c r="O816" s="288"/>
      <c r="P816" s="291"/>
      <c r="Q816" s="288"/>
      <c r="R816" s="265"/>
      <c r="S816" s="297"/>
      <c r="T816" s="297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8"/>
      <c r="F817" s="288"/>
      <c r="G817" s="288"/>
      <c r="H817" s="288"/>
      <c r="I817" s="288"/>
      <c r="J817" s="288"/>
      <c r="K817" s="288"/>
      <c r="L817" s="288"/>
      <c r="M817" s="288"/>
      <c r="N817" s="288"/>
      <c r="O817" s="288"/>
      <c r="P817" s="291"/>
      <c r="Q817" s="288"/>
      <c r="R817" s="265"/>
      <c r="S817" s="297"/>
      <c r="T817" s="297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8"/>
      <c r="F818" s="288"/>
      <c r="G818" s="288"/>
      <c r="H818" s="288"/>
      <c r="I818" s="288"/>
      <c r="J818" s="288"/>
      <c r="K818" s="288"/>
      <c r="L818" s="288"/>
      <c r="M818" s="288"/>
      <c r="N818" s="288"/>
      <c r="O818" s="288"/>
      <c r="P818" s="291"/>
      <c r="Q818" s="288"/>
      <c r="R818" s="265"/>
      <c r="S818" s="297"/>
      <c r="T818" s="297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8"/>
      <c r="F819" s="288"/>
      <c r="G819" s="288"/>
      <c r="H819" s="288"/>
      <c r="I819" s="288"/>
      <c r="J819" s="288"/>
      <c r="K819" s="288"/>
      <c r="L819" s="288"/>
      <c r="M819" s="288"/>
      <c r="N819" s="288"/>
      <c r="O819" s="288"/>
      <c r="P819" s="291"/>
      <c r="Q819" s="288"/>
      <c r="R819" s="265"/>
      <c r="S819" s="297"/>
      <c r="T819" s="297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8"/>
      <c r="F820" s="288"/>
      <c r="G820" s="288"/>
      <c r="H820" s="288"/>
      <c r="I820" s="288"/>
      <c r="J820" s="288"/>
      <c r="K820" s="288"/>
      <c r="L820" s="288"/>
      <c r="M820" s="288"/>
      <c r="N820" s="288"/>
      <c r="O820" s="288"/>
      <c r="P820" s="291"/>
      <c r="Q820" s="288"/>
      <c r="R820" s="265"/>
      <c r="S820" s="297"/>
      <c r="T820" s="297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8"/>
      <c r="F821" s="288"/>
      <c r="G821" s="288"/>
      <c r="H821" s="288"/>
      <c r="I821" s="288"/>
      <c r="J821" s="288"/>
      <c r="K821" s="288"/>
      <c r="L821" s="288"/>
      <c r="M821" s="288"/>
      <c r="N821" s="288"/>
      <c r="O821" s="288"/>
      <c r="P821" s="291"/>
      <c r="Q821" s="288"/>
      <c r="R821" s="265"/>
      <c r="S821" s="297"/>
      <c r="T821" s="297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8"/>
      <c r="F822" s="288"/>
      <c r="G822" s="288"/>
      <c r="H822" s="288"/>
      <c r="I822" s="288"/>
      <c r="J822" s="288"/>
      <c r="K822" s="288"/>
      <c r="L822" s="288"/>
      <c r="M822" s="288"/>
      <c r="N822" s="288"/>
      <c r="O822" s="288"/>
      <c r="P822" s="291"/>
      <c r="Q822" s="288"/>
      <c r="R822" s="265"/>
      <c r="S822" s="297"/>
      <c r="T822" s="297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8"/>
      <c r="F823" s="288"/>
      <c r="G823" s="288"/>
      <c r="H823" s="288"/>
      <c r="I823" s="288"/>
      <c r="J823" s="288"/>
      <c r="K823" s="288"/>
      <c r="L823" s="288"/>
      <c r="M823" s="288"/>
      <c r="N823" s="288"/>
      <c r="O823" s="288"/>
      <c r="P823" s="291"/>
      <c r="Q823" s="288"/>
      <c r="R823" s="265"/>
      <c r="S823" s="297"/>
      <c r="T823" s="297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8"/>
      <c r="F824" s="288"/>
      <c r="G824" s="288"/>
      <c r="H824" s="288"/>
      <c r="I824" s="288"/>
      <c r="J824" s="288"/>
      <c r="K824" s="288"/>
      <c r="L824" s="288"/>
      <c r="M824" s="288"/>
      <c r="N824" s="288"/>
      <c r="O824" s="288"/>
      <c r="P824" s="291"/>
      <c r="Q824" s="288"/>
      <c r="R824" s="265"/>
      <c r="S824" s="297"/>
      <c r="T824" s="297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8"/>
      <c r="F825" s="288"/>
      <c r="G825" s="288"/>
      <c r="H825" s="288"/>
      <c r="I825" s="288"/>
      <c r="J825" s="288"/>
      <c r="K825" s="288"/>
      <c r="L825" s="288"/>
      <c r="M825" s="288"/>
      <c r="N825" s="288"/>
      <c r="O825" s="288"/>
      <c r="P825" s="291"/>
      <c r="Q825" s="288"/>
      <c r="R825" s="265"/>
      <c r="S825" s="297"/>
      <c r="T825" s="297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8"/>
      <c r="F826" s="288"/>
      <c r="G826" s="288"/>
      <c r="H826" s="288"/>
      <c r="I826" s="288"/>
      <c r="J826" s="288"/>
      <c r="K826" s="288"/>
      <c r="L826" s="288"/>
      <c r="M826" s="288"/>
      <c r="N826" s="288"/>
      <c r="O826" s="288"/>
      <c r="P826" s="291"/>
      <c r="Q826" s="288"/>
      <c r="R826" s="265"/>
      <c r="S826" s="297"/>
      <c r="T826" s="297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8"/>
      <c r="F827" s="288"/>
      <c r="G827" s="288"/>
      <c r="H827" s="288"/>
      <c r="I827" s="288"/>
      <c r="J827" s="288"/>
      <c r="K827" s="288"/>
      <c r="L827" s="288"/>
      <c r="M827" s="288"/>
      <c r="N827" s="288"/>
      <c r="O827" s="288"/>
      <c r="P827" s="291"/>
      <c r="Q827" s="288"/>
      <c r="R827" s="265"/>
      <c r="S827" s="297"/>
      <c r="T827" s="297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8"/>
      <c r="F828" s="288"/>
      <c r="G828" s="288"/>
      <c r="H828" s="288"/>
      <c r="I828" s="288"/>
      <c r="J828" s="288"/>
      <c r="K828" s="288"/>
      <c r="L828" s="288"/>
      <c r="M828" s="288"/>
      <c r="N828" s="288"/>
      <c r="O828" s="288"/>
      <c r="P828" s="291"/>
      <c r="Q828" s="288"/>
      <c r="R828" s="265"/>
      <c r="S828" s="297"/>
      <c r="T828" s="297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8"/>
      <c r="F829" s="288"/>
      <c r="G829" s="288"/>
      <c r="H829" s="288"/>
      <c r="I829" s="288"/>
      <c r="J829" s="288"/>
      <c r="K829" s="288"/>
      <c r="L829" s="288"/>
      <c r="M829" s="288"/>
      <c r="N829" s="288"/>
      <c r="O829" s="288"/>
      <c r="P829" s="291"/>
      <c r="Q829" s="288"/>
      <c r="R829" s="265"/>
      <c r="S829" s="297"/>
      <c r="T829" s="297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8"/>
      <c r="F830" s="288"/>
      <c r="G830" s="288"/>
      <c r="H830" s="288"/>
      <c r="I830" s="288"/>
      <c r="J830" s="288"/>
      <c r="K830" s="288"/>
      <c r="L830" s="288"/>
      <c r="M830" s="288"/>
      <c r="N830" s="288"/>
      <c r="O830" s="288"/>
      <c r="P830" s="291"/>
      <c r="Q830" s="288"/>
      <c r="R830" s="265"/>
      <c r="S830" s="297"/>
      <c r="T830" s="297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8"/>
      <c r="F831" s="288"/>
      <c r="G831" s="288"/>
      <c r="H831" s="288"/>
      <c r="I831" s="288"/>
      <c r="J831" s="288"/>
      <c r="K831" s="288"/>
      <c r="L831" s="288"/>
      <c r="M831" s="288"/>
      <c r="N831" s="288"/>
      <c r="O831" s="288"/>
      <c r="P831" s="291"/>
      <c r="Q831" s="288"/>
      <c r="R831" s="265"/>
      <c r="S831" s="297"/>
      <c r="T831" s="297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8"/>
      <c r="F832" s="288"/>
      <c r="G832" s="288"/>
      <c r="H832" s="288"/>
      <c r="I832" s="288"/>
      <c r="J832" s="288"/>
      <c r="K832" s="288"/>
      <c r="L832" s="288"/>
      <c r="M832" s="288"/>
      <c r="N832" s="288"/>
      <c r="O832" s="288"/>
      <c r="P832" s="291"/>
      <c r="Q832" s="288"/>
      <c r="R832" s="265"/>
      <c r="S832" s="297"/>
      <c r="T832" s="297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8"/>
      <c r="F833" s="288"/>
      <c r="G833" s="288"/>
      <c r="H833" s="288"/>
      <c r="I833" s="288"/>
      <c r="J833" s="288"/>
      <c r="K833" s="288"/>
      <c r="L833" s="288"/>
      <c r="M833" s="288"/>
      <c r="N833" s="288"/>
      <c r="O833" s="288"/>
      <c r="P833" s="291"/>
      <c r="Q833" s="288"/>
      <c r="R833" s="265"/>
      <c r="S833" s="297"/>
      <c r="T833" s="297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8"/>
      <c r="F834" s="288"/>
      <c r="G834" s="288"/>
      <c r="H834" s="288"/>
      <c r="I834" s="288"/>
      <c r="J834" s="288"/>
      <c r="K834" s="288"/>
      <c r="L834" s="288"/>
      <c r="M834" s="288"/>
      <c r="N834" s="288"/>
      <c r="O834" s="288"/>
      <c r="P834" s="291"/>
      <c r="Q834" s="288"/>
      <c r="R834" s="265"/>
      <c r="S834" s="297"/>
      <c r="T834" s="297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8"/>
      <c r="F835" s="288"/>
      <c r="G835" s="288"/>
      <c r="H835" s="288"/>
      <c r="I835" s="288"/>
      <c r="J835" s="288"/>
      <c r="K835" s="288"/>
      <c r="L835" s="288"/>
      <c r="M835" s="288"/>
      <c r="N835" s="288"/>
      <c r="O835" s="288"/>
      <c r="P835" s="291"/>
      <c r="Q835" s="288"/>
      <c r="R835" s="265"/>
      <c r="S835" s="297"/>
      <c r="T835" s="297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8"/>
      <c r="F836" s="288"/>
      <c r="G836" s="288"/>
      <c r="H836" s="288"/>
      <c r="I836" s="288"/>
      <c r="J836" s="288"/>
      <c r="K836" s="288"/>
      <c r="L836" s="288"/>
      <c r="M836" s="288"/>
      <c r="N836" s="288"/>
      <c r="O836" s="288"/>
      <c r="P836" s="291"/>
      <c r="Q836" s="288"/>
      <c r="R836" s="265"/>
      <c r="S836" s="297"/>
      <c r="T836" s="297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8"/>
      <c r="F837" s="288"/>
      <c r="G837" s="288"/>
      <c r="H837" s="288"/>
      <c r="I837" s="288"/>
      <c r="J837" s="288"/>
      <c r="K837" s="288"/>
      <c r="L837" s="288"/>
      <c r="M837" s="288"/>
      <c r="N837" s="288"/>
      <c r="O837" s="288"/>
      <c r="P837" s="291"/>
      <c r="Q837" s="288"/>
      <c r="R837" s="265"/>
      <c r="S837" s="297"/>
      <c r="T837" s="297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8"/>
      <c r="F838" s="288"/>
      <c r="G838" s="288"/>
      <c r="H838" s="288"/>
      <c r="I838" s="288"/>
      <c r="J838" s="288"/>
      <c r="K838" s="288"/>
      <c r="L838" s="288"/>
      <c r="M838" s="288"/>
      <c r="N838" s="288"/>
      <c r="O838" s="288"/>
      <c r="P838" s="291"/>
      <c r="Q838" s="288"/>
      <c r="R838" s="265"/>
      <c r="S838" s="297"/>
      <c r="T838" s="297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8"/>
      <c r="F839" s="288"/>
      <c r="G839" s="288"/>
      <c r="H839" s="288"/>
      <c r="I839" s="288"/>
      <c r="J839" s="288"/>
      <c r="K839" s="288"/>
      <c r="L839" s="288"/>
      <c r="M839" s="288"/>
      <c r="N839" s="288"/>
      <c r="O839" s="288"/>
      <c r="P839" s="291"/>
      <c r="Q839" s="288"/>
      <c r="R839" s="265"/>
      <c r="S839" s="297"/>
      <c r="T839" s="297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8"/>
      <c r="F840" s="288"/>
      <c r="G840" s="288"/>
      <c r="H840" s="288"/>
      <c r="I840" s="288"/>
      <c r="J840" s="288"/>
      <c r="K840" s="288"/>
      <c r="L840" s="288"/>
      <c r="M840" s="288"/>
      <c r="N840" s="288"/>
      <c r="O840" s="288"/>
      <c r="P840" s="291"/>
      <c r="Q840" s="288"/>
      <c r="R840" s="265"/>
      <c r="S840" s="297"/>
      <c r="T840" s="297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8"/>
      <c r="F841" s="288"/>
      <c r="G841" s="288"/>
      <c r="H841" s="288"/>
      <c r="I841" s="288"/>
      <c r="J841" s="288"/>
      <c r="K841" s="288"/>
      <c r="L841" s="288"/>
      <c r="M841" s="288"/>
      <c r="N841" s="288"/>
      <c r="O841" s="288"/>
      <c r="P841" s="291"/>
      <c r="Q841" s="288"/>
      <c r="R841" s="265"/>
      <c r="S841" s="297"/>
      <c r="T841" s="297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8"/>
      <c r="F842" s="288"/>
      <c r="G842" s="288"/>
      <c r="H842" s="288"/>
      <c r="I842" s="288"/>
      <c r="J842" s="288"/>
      <c r="K842" s="288"/>
      <c r="L842" s="288"/>
      <c r="M842" s="288"/>
      <c r="N842" s="288"/>
      <c r="O842" s="288"/>
      <c r="P842" s="291"/>
      <c r="Q842" s="288"/>
      <c r="R842" s="265"/>
      <c r="S842" s="297"/>
      <c r="T842" s="297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8"/>
      <c r="F843" s="288"/>
      <c r="G843" s="288"/>
      <c r="H843" s="288"/>
      <c r="I843" s="288"/>
      <c r="J843" s="288"/>
      <c r="K843" s="288"/>
      <c r="L843" s="288"/>
      <c r="M843" s="288"/>
      <c r="N843" s="288"/>
      <c r="O843" s="288"/>
      <c r="P843" s="291"/>
      <c r="Q843" s="288"/>
      <c r="R843" s="265"/>
      <c r="S843" s="297"/>
      <c r="T843" s="297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8"/>
      <c r="F844" s="288"/>
      <c r="G844" s="288"/>
      <c r="H844" s="288"/>
      <c r="I844" s="288"/>
      <c r="J844" s="288"/>
      <c r="K844" s="288"/>
      <c r="L844" s="288"/>
      <c r="M844" s="288"/>
      <c r="N844" s="288"/>
      <c r="O844" s="288"/>
      <c r="P844" s="291"/>
      <c r="Q844" s="288"/>
      <c r="R844" s="265"/>
      <c r="S844" s="297"/>
      <c r="T844" s="297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8"/>
      <c r="F845" s="288"/>
      <c r="G845" s="288"/>
      <c r="H845" s="288"/>
      <c r="I845" s="288"/>
      <c r="J845" s="288"/>
      <c r="K845" s="288"/>
      <c r="L845" s="288"/>
      <c r="M845" s="288"/>
      <c r="N845" s="288"/>
      <c r="O845" s="288"/>
      <c r="P845" s="291"/>
      <c r="Q845" s="288"/>
      <c r="R845" s="265"/>
      <c r="S845" s="297"/>
      <c r="T845" s="297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8"/>
      <c r="F846" s="288"/>
      <c r="G846" s="288"/>
      <c r="H846" s="288"/>
      <c r="I846" s="288"/>
      <c r="J846" s="288"/>
      <c r="K846" s="288"/>
      <c r="L846" s="288"/>
      <c r="M846" s="288"/>
      <c r="N846" s="288"/>
      <c r="O846" s="288"/>
      <c r="P846" s="291"/>
      <c r="Q846" s="288"/>
      <c r="R846" s="265"/>
      <c r="S846" s="297"/>
      <c r="T846" s="297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8"/>
      <c r="F847" s="288"/>
      <c r="G847" s="288"/>
      <c r="H847" s="288"/>
      <c r="I847" s="288"/>
      <c r="J847" s="288"/>
      <c r="K847" s="288"/>
      <c r="L847" s="288"/>
      <c r="M847" s="288"/>
      <c r="N847" s="288"/>
      <c r="O847" s="288"/>
      <c r="P847" s="291"/>
      <c r="Q847" s="288"/>
      <c r="R847" s="265"/>
      <c r="S847" s="297"/>
      <c r="T847" s="297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8"/>
      <c r="F848" s="288"/>
      <c r="G848" s="288"/>
      <c r="H848" s="288"/>
      <c r="I848" s="288"/>
      <c r="J848" s="288"/>
      <c r="K848" s="288"/>
      <c r="L848" s="288"/>
      <c r="M848" s="288"/>
      <c r="N848" s="288"/>
      <c r="O848" s="288"/>
      <c r="P848" s="291"/>
      <c r="Q848" s="288"/>
      <c r="R848" s="265"/>
      <c r="S848" s="297"/>
      <c r="T848" s="297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8"/>
      <c r="F849" s="288"/>
      <c r="G849" s="288"/>
      <c r="H849" s="288"/>
      <c r="I849" s="288"/>
      <c r="J849" s="288"/>
      <c r="K849" s="288"/>
      <c r="L849" s="288"/>
      <c r="M849" s="288"/>
      <c r="N849" s="288"/>
      <c r="O849" s="288"/>
      <c r="P849" s="291"/>
      <c r="Q849" s="288"/>
      <c r="R849" s="265"/>
      <c r="S849" s="297"/>
      <c r="T849" s="297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8"/>
      <c r="F850" s="288"/>
      <c r="G850" s="288"/>
      <c r="H850" s="288"/>
      <c r="I850" s="288"/>
      <c r="J850" s="288"/>
      <c r="K850" s="288"/>
      <c r="L850" s="288"/>
      <c r="M850" s="288"/>
      <c r="N850" s="288"/>
      <c r="O850" s="288"/>
      <c r="P850" s="291"/>
      <c r="Q850" s="288"/>
      <c r="R850" s="265"/>
      <c r="S850" s="297"/>
      <c r="T850" s="297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8"/>
      <c r="F851" s="288"/>
      <c r="G851" s="288"/>
      <c r="H851" s="288"/>
      <c r="I851" s="288"/>
      <c r="J851" s="288"/>
      <c r="K851" s="288"/>
      <c r="L851" s="288"/>
      <c r="M851" s="288"/>
      <c r="N851" s="288"/>
      <c r="O851" s="288"/>
      <c r="P851" s="291"/>
      <c r="Q851" s="288"/>
      <c r="R851" s="265"/>
      <c r="S851" s="297"/>
      <c r="T851" s="297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8"/>
      <c r="F852" s="288"/>
      <c r="G852" s="288"/>
      <c r="H852" s="288"/>
      <c r="I852" s="288"/>
      <c r="J852" s="288"/>
      <c r="K852" s="288"/>
      <c r="L852" s="288"/>
      <c r="M852" s="288"/>
      <c r="N852" s="288"/>
      <c r="O852" s="288"/>
      <c r="P852" s="291"/>
      <c r="Q852" s="288"/>
      <c r="R852" s="265"/>
      <c r="S852" s="297"/>
      <c r="T852" s="297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8"/>
      <c r="F853" s="288"/>
      <c r="G853" s="288"/>
      <c r="H853" s="288"/>
      <c r="I853" s="288"/>
      <c r="J853" s="288"/>
      <c r="K853" s="288"/>
      <c r="L853" s="288"/>
      <c r="M853" s="288"/>
      <c r="N853" s="288"/>
      <c r="O853" s="288"/>
      <c r="P853" s="291"/>
      <c r="Q853" s="288"/>
      <c r="R853" s="265"/>
      <c r="S853" s="297"/>
      <c r="T853" s="297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8"/>
      <c r="F854" s="288"/>
      <c r="G854" s="288"/>
      <c r="H854" s="288"/>
      <c r="I854" s="288"/>
      <c r="J854" s="288"/>
      <c r="K854" s="288"/>
      <c r="L854" s="288"/>
      <c r="M854" s="288"/>
      <c r="N854" s="288"/>
      <c r="O854" s="288"/>
      <c r="P854" s="291"/>
      <c r="Q854" s="288"/>
      <c r="R854" s="265"/>
      <c r="S854" s="297"/>
      <c r="T854" s="297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8"/>
      <c r="F855" s="288"/>
      <c r="G855" s="288"/>
      <c r="H855" s="288"/>
      <c r="I855" s="288"/>
      <c r="J855" s="288"/>
      <c r="K855" s="288"/>
      <c r="L855" s="288"/>
      <c r="M855" s="288"/>
      <c r="N855" s="288"/>
      <c r="O855" s="288"/>
      <c r="P855" s="291"/>
      <c r="Q855" s="288"/>
      <c r="R855" s="265"/>
      <c r="S855" s="297"/>
      <c r="T855" s="297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8"/>
      <c r="F856" s="288"/>
      <c r="G856" s="288"/>
      <c r="H856" s="288"/>
      <c r="I856" s="288"/>
      <c r="J856" s="288"/>
      <c r="K856" s="288"/>
      <c r="L856" s="288"/>
      <c r="M856" s="288"/>
      <c r="N856" s="288"/>
      <c r="O856" s="288"/>
      <c r="P856" s="291"/>
      <c r="Q856" s="288"/>
      <c r="R856" s="265"/>
      <c r="S856" s="297"/>
      <c r="T856" s="297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8"/>
      <c r="F857" s="288"/>
      <c r="G857" s="288"/>
      <c r="H857" s="288"/>
      <c r="I857" s="288"/>
      <c r="J857" s="288"/>
      <c r="K857" s="288"/>
      <c r="L857" s="288"/>
      <c r="M857" s="288"/>
      <c r="N857" s="288"/>
      <c r="O857" s="288"/>
      <c r="P857" s="291"/>
      <c r="Q857" s="288"/>
      <c r="R857" s="265"/>
      <c r="S857" s="297"/>
      <c r="T857" s="297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8"/>
      <c r="F858" s="288"/>
      <c r="G858" s="288"/>
      <c r="H858" s="288"/>
      <c r="I858" s="288"/>
      <c r="J858" s="288"/>
      <c r="K858" s="288"/>
      <c r="L858" s="288"/>
      <c r="M858" s="288"/>
      <c r="N858" s="288"/>
      <c r="O858" s="288"/>
      <c r="P858" s="291"/>
      <c r="Q858" s="288"/>
      <c r="R858" s="265"/>
      <c r="S858" s="297"/>
      <c r="T858" s="297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8"/>
      <c r="F859" s="288"/>
      <c r="G859" s="288"/>
      <c r="H859" s="288"/>
      <c r="I859" s="288"/>
      <c r="J859" s="288"/>
      <c r="K859" s="288"/>
      <c r="L859" s="288"/>
      <c r="M859" s="288"/>
      <c r="N859" s="288"/>
      <c r="O859" s="288"/>
      <c r="P859" s="291"/>
      <c r="Q859" s="288"/>
      <c r="R859" s="265"/>
      <c r="S859" s="297"/>
      <c r="T859" s="297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8"/>
      <c r="F860" s="288"/>
      <c r="G860" s="288"/>
      <c r="H860" s="288"/>
      <c r="I860" s="288"/>
      <c r="J860" s="288"/>
      <c r="K860" s="288"/>
      <c r="L860" s="288"/>
      <c r="M860" s="288"/>
      <c r="N860" s="288"/>
      <c r="O860" s="288"/>
      <c r="P860" s="291"/>
      <c r="Q860" s="288"/>
      <c r="R860" s="265"/>
      <c r="S860" s="297"/>
      <c r="T860" s="297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8"/>
      <c r="F861" s="288"/>
      <c r="G861" s="288"/>
      <c r="H861" s="288"/>
      <c r="I861" s="288"/>
      <c r="J861" s="288"/>
      <c r="K861" s="288"/>
      <c r="L861" s="288"/>
      <c r="M861" s="288"/>
      <c r="N861" s="288"/>
      <c r="O861" s="288"/>
      <c r="P861" s="291"/>
      <c r="Q861" s="288"/>
      <c r="R861" s="265"/>
      <c r="S861" s="297"/>
      <c r="T861" s="297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8"/>
      <c r="F862" s="288"/>
      <c r="G862" s="288"/>
      <c r="H862" s="288"/>
      <c r="I862" s="288"/>
      <c r="J862" s="288"/>
      <c r="K862" s="288"/>
      <c r="L862" s="288"/>
      <c r="M862" s="288"/>
      <c r="N862" s="288"/>
      <c r="O862" s="288"/>
      <c r="P862" s="291"/>
      <c r="Q862" s="288"/>
      <c r="R862" s="265"/>
      <c r="S862" s="297"/>
      <c r="T862" s="297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8"/>
      <c r="F863" s="288"/>
      <c r="G863" s="288"/>
      <c r="H863" s="288"/>
      <c r="I863" s="288"/>
      <c r="J863" s="288"/>
      <c r="K863" s="288"/>
      <c r="L863" s="288"/>
      <c r="M863" s="288"/>
      <c r="N863" s="288"/>
      <c r="O863" s="288"/>
      <c r="P863" s="291"/>
      <c r="Q863" s="288"/>
      <c r="R863" s="265"/>
      <c r="S863" s="297"/>
      <c r="T863" s="297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8"/>
      <c r="F864" s="288"/>
      <c r="G864" s="288"/>
      <c r="H864" s="288"/>
      <c r="I864" s="288"/>
      <c r="J864" s="288"/>
      <c r="K864" s="288"/>
      <c r="L864" s="288"/>
      <c r="M864" s="288"/>
      <c r="N864" s="288"/>
      <c r="O864" s="288"/>
      <c r="P864" s="291"/>
      <c r="Q864" s="288"/>
      <c r="R864" s="265"/>
      <c r="S864" s="297"/>
      <c r="T864" s="297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8"/>
      <c r="F865" s="288"/>
      <c r="G865" s="288"/>
      <c r="H865" s="288"/>
      <c r="I865" s="288"/>
      <c r="J865" s="288"/>
      <c r="K865" s="288"/>
      <c r="L865" s="288"/>
      <c r="M865" s="288"/>
      <c r="N865" s="288"/>
      <c r="O865" s="288"/>
      <c r="P865" s="291"/>
      <c r="Q865" s="288"/>
      <c r="R865" s="265"/>
      <c r="S865" s="297"/>
      <c r="T865" s="297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8"/>
      <c r="F866" s="288"/>
      <c r="G866" s="288"/>
      <c r="H866" s="288"/>
      <c r="I866" s="288"/>
      <c r="J866" s="288"/>
      <c r="K866" s="288"/>
      <c r="L866" s="288"/>
      <c r="M866" s="288"/>
      <c r="N866" s="288"/>
      <c r="O866" s="288"/>
      <c r="P866" s="291"/>
      <c r="Q866" s="288"/>
      <c r="R866" s="265"/>
      <c r="S866" s="297"/>
      <c r="T866" s="297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8"/>
      <c r="F867" s="288"/>
      <c r="G867" s="288"/>
      <c r="H867" s="288"/>
      <c r="I867" s="288"/>
      <c r="J867" s="288"/>
      <c r="K867" s="288"/>
      <c r="L867" s="288"/>
      <c r="M867" s="288"/>
      <c r="N867" s="288"/>
      <c r="O867" s="288"/>
      <c r="P867" s="291"/>
      <c r="Q867" s="288"/>
      <c r="R867" s="265"/>
      <c r="S867" s="297"/>
      <c r="T867" s="297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8"/>
      <c r="F868" s="288"/>
      <c r="G868" s="288"/>
      <c r="H868" s="288"/>
      <c r="I868" s="288"/>
      <c r="J868" s="288"/>
      <c r="K868" s="288"/>
      <c r="L868" s="288"/>
      <c r="M868" s="288"/>
      <c r="N868" s="288"/>
      <c r="O868" s="288"/>
      <c r="P868" s="291"/>
      <c r="Q868" s="288"/>
      <c r="R868" s="265"/>
      <c r="S868" s="297"/>
      <c r="T868" s="297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8"/>
      <c r="F869" s="288"/>
      <c r="G869" s="288"/>
      <c r="H869" s="288"/>
      <c r="I869" s="288"/>
      <c r="J869" s="288"/>
      <c r="K869" s="288"/>
      <c r="L869" s="288"/>
      <c r="M869" s="288"/>
      <c r="N869" s="288"/>
      <c r="O869" s="288"/>
      <c r="P869" s="291"/>
      <c r="Q869" s="288"/>
      <c r="R869" s="265"/>
      <c r="S869" s="297"/>
      <c r="T869" s="297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8"/>
      <c r="F870" s="288"/>
      <c r="G870" s="288"/>
      <c r="H870" s="288"/>
      <c r="I870" s="288"/>
      <c r="J870" s="288"/>
      <c r="K870" s="288"/>
      <c r="L870" s="288"/>
      <c r="M870" s="288"/>
      <c r="N870" s="288"/>
      <c r="O870" s="288"/>
      <c r="P870" s="291"/>
      <c r="Q870" s="288"/>
      <c r="R870" s="265"/>
      <c r="S870" s="297"/>
      <c r="T870" s="297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8"/>
      <c r="F871" s="288"/>
      <c r="G871" s="288"/>
      <c r="H871" s="288"/>
      <c r="I871" s="288"/>
      <c r="J871" s="288"/>
      <c r="K871" s="288"/>
      <c r="L871" s="288"/>
      <c r="M871" s="288"/>
      <c r="N871" s="288"/>
      <c r="O871" s="288"/>
      <c r="P871" s="291"/>
      <c r="Q871" s="288"/>
      <c r="R871" s="265"/>
      <c r="S871" s="297"/>
      <c r="T871" s="297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8"/>
      <c r="F872" s="288"/>
      <c r="G872" s="288"/>
      <c r="H872" s="288"/>
      <c r="I872" s="288"/>
      <c r="J872" s="288"/>
      <c r="K872" s="288"/>
      <c r="L872" s="288"/>
      <c r="M872" s="288"/>
      <c r="N872" s="288"/>
      <c r="O872" s="288"/>
      <c r="P872" s="291"/>
      <c r="Q872" s="288"/>
      <c r="R872" s="265"/>
      <c r="S872" s="297"/>
      <c r="T872" s="297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8"/>
      <c r="F873" s="288"/>
      <c r="G873" s="288"/>
      <c r="H873" s="288"/>
      <c r="I873" s="288"/>
      <c r="J873" s="288"/>
      <c r="K873" s="288"/>
      <c r="L873" s="288"/>
      <c r="M873" s="288"/>
      <c r="N873" s="288"/>
      <c r="O873" s="288"/>
      <c r="P873" s="291"/>
      <c r="Q873" s="288"/>
      <c r="R873" s="265"/>
      <c r="S873" s="297"/>
      <c r="T873" s="297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8"/>
      <c r="F874" s="288"/>
      <c r="G874" s="288"/>
      <c r="H874" s="288"/>
      <c r="I874" s="288"/>
      <c r="J874" s="288"/>
      <c r="K874" s="288"/>
      <c r="L874" s="288"/>
      <c r="M874" s="288"/>
      <c r="N874" s="288"/>
      <c r="O874" s="288"/>
      <c r="P874" s="291"/>
      <c r="Q874" s="288"/>
      <c r="R874" s="265"/>
      <c r="S874" s="297"/>
      <c r="T874" s="297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8"/>
      <c r="F875" s="288"/>
      <c r="G875" s="288"/>
      <c r="H875" s="288"/>
      <c r="I875" s="288"/>
      <c r="J875" s="288"/>
      <c r="K875" s="288"/>
      <c r="L875" s="288"/>
      <c r="M875" s="288"/>
      <c r="N875" s="288"/>
      <c r="O875" s="288"/>
      <c r="P875" s="291"/>
      <c r="Q875" s="288"/>
      <c r="R875" s="265"/>
      <c r="S875" s="297"/>
      <c r="T875" s="297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8"/>
      <c r="F876" s="288"/>
      <c r="G876" s="288"/>
      <c r="H876" s="288"/>
      <c r="I876" s="288"/>
      <c r="J876" s="288"/>
      <c r="K876" s="288"/>
      <c r="L876" s="288"/>
      <c r="M876" s="288"/>
      <c r="N876" s="288"/>
      <c r="O876" s="288"/>
      <c r="P876" s="291"/>
      <c r="Q876" s="288"/>
      <c r="R876" s="265"/>
      <c r="S876" s="297"/>
      <c r="T876" s="297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8"/>
      <c r="F877" s="288"/>
      <c r="G877" s="288"/>
      <c r="H877" s="288"/>
      <c r="I877" s="288"/>
      <c r="J877" s="288"/>
      <c r="K877" s="288"/>
      <c r="L877" s="288"/>
      <c r="M877" s="288"/>
      <c r="N877" s="288"/>
      <c r="O877" s="288"/>
      <c r="P877" s="291"/>
      <c r="Q877" s="288"/>
      <c r="R877" s="265"/>
      <c r="S877" s="297"/>
      <c r="T877" s="297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8"/>
      <c r="F878" s="288"/>
      <c r="G878" s="288"/>
      <c r="H878" s="288"/>
      <c r="I878" s="288"/>
      <c r="J878" s="288"/>
      <c r="K878" s="288"/>
      <c r="L878" s="288"/>
      <c r="M878" s="288"/>
      <c r="N878" s="288"/>
      <c r="O878" s="288"/>
      <c r="P878" s="291"/>
      <c r="Q878" s="288"/>
      <c r="R878" s="265"/>
      <c r="S878" s="297"/>
      <c r="T878" s="297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8"/>
      <c r="F879" s="288"/>
      <c r="G879" s="288"/>
      <c r="H879" s="288"/>
      <c r="I879" s="288"/>
      <c r="J879" s="288"/>
      <c r="K879" s="288"/>
      <c r="L879" s="288"/>
      <c r="M879" s="288"/>
      <c r="N879" s="288"/>
      <c r="O879" s="288"/>
      <c r="P879" s="291"/>
      <c r="Q879" s="288"/>
      <c r="R879" s="265"/>
      <c r="S879" s="297"/>
      <c r="T879" s="297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8"/>
      <c r="F880" s="288"/>
      <c r="G880" s="288"/>
      <c r="H880" s="288"/>
      <c r="I880" s="288"/>
      <c r="J880" s="288"/>
      <c r="K880" s="288"/>
      <c r="L880" s="288"/>
      <c r="M880" s="288"/>
      <c r="N880" s="288"/>
      <c r="O880" s="288"/>
      <c r="P880" s="291"/>
      <c r="Q880" s="288"/>
      <c r="R880" s="265"/>
      <c r="S880" s="297"/>
      <c r="T880" s="297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8"/>
      <c r="F881" s="288"/>
      <c r="G881" s="288"/>
      <c r="H881" s="288"/>
      <c r="I881" s="288"/>
      <c r="J881" s="288"/>
      <c r="K881" s="288"/>
      <c r="L881" s="288"/>
      <c r="M881" s="288"/>
      <c r="N881" s="288"/>
      <c r="O881" s="288"/>
      <c r="P881" s="291"/>
      <c r="Q881" s="288"/>
      <c r="R881" s="265"/>
      <c r="S881" s="297"/>
      <c r="T881" s="297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8"/>
      <c r="F882" s="288"/>
      <c r="G882" s="288"/>
      <c r="H882" s="288"/>
      <c r="I882" s="288"/>
      <c r="J882" s="288"/>
      <c r="K882" s="288"/>
      <c r="L882" s="288"/>
      <c r="M882" s="288"/>
      <c r="N882" s="288"/>
      <c r="O882" s="288"/>
      <c r="P882" s="291"/>
      <c r="Q882" s="288"/>
      <c r="R882" s="265"/>
      <c r="S882" s="297"/>
      <c r="T882" s="297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8"/>
      <c r="F883" s="288"/>
      <c r="G883" s="288"/>
      <c r="H883" s="288"/>
      <c r="I883" s="288"/>
      <c r="J883" s="288"/>
      <c r="K883" s="288"/>
      <c r="L883" s="288"/>
      <c r="M883" s="288"/>
      <c r="N883" s="288"/>
      <c r="O883" s="288"/>
      <c r="P883" s="291"/>
      <c r="Q883" s="288"/>
      <c r="R883" s="265"/>
      <c r="S883" s="297"/>
      <c r="T883" s="297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8"/>
      <c r="F884" s="288"/>
      <c r="G884" s="288"/>
      <c r="H884" s="288"/>
      <c r="I884" s="288"/>
      <c r="J884" s="288"/>
      <c r="K884" s="288"/>
      <c r="L884" s="288"/>
      <c r="M884" s="288"/>
      <c r="N884" s="288"/>
      <c r="O884" s="288"/>
      <c r="P884" s="291"/>
      <c r="Q884" s="288"/>
      <c r="R884" s="265"/>
      <c r="S884" s="297"/>
      <c r="T884" s="297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8"/>
      <c r="F885" s="288"/>
      <c r="G885" s="288"/>
      <c r="H885" s="288"/>
      <c r="I885" s="288"/>
      <c r="J885" s="288"/>
      <c r="K885" s="288"/>
      <c r="L885" s="288"/>
      <c r="M885" s="288"/>
      <c r="N885" s="288"/>
      <c r="O885" s="288"/>
      <c r="P885" s="291"/>
      <c r="Q885" s="288"/>
      <c r="R885" s="265"/>
      <c r="S885" s="297"/>
      <c r="T885" s="297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8"/>
      <c r="F886" s="288"/>
      <c r="G886" s="288"/>
      <c r="H886" s="288"/>
      <c r="I886" s="288"/>
      <c r="J886" s="288"/>
      <c r="K886" s="288"/>
      <c r="L886" s="288"/>
      <c r="M886" s="288"/>
      <c r="N886" s="288"/>
      <c r="O886" s="288"/>
      <c r="P886" s="291"/>
      <c r="Q886" s="288"/>
      <c r="R886" s="265"/>
      <c r="S886" s="297"/>
      <c r="T886" s="297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8"/>
      <c r="F887" s="288"/>
      <c r="G887" s="288"/>
      <c r="H887" s="288"/>
      <c r="I887" s="288"/>
      <c r="J887" s="288"/>
      <c r="K887" s="288"/>
      <c r="L887" s="288"/>
      <c r="M887" s="288"/>
      <c r="N887" s="288"/>
      <c r="O887" s="288"/>
      <c r="P887" s="291"/>
      <c r="Q887" s="288"/>
      <c r="R887" s="265"/>
      <c r="S887" s="297"/>
      <c r="T887" s="297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8"/>
      <c r="F888" s="288"/>
      <c r="G888" s="288"/>
      <c r="H888" s="288"/>
      <c r="I888" s="288"/>
      <c r="J888" s="288"/>
      <c r="K888" s="288"/>
      <c r="L888" s="288"/>
      <c r="M888" s="288"/>
      <c r="N888" s="288"/>
      <c r="O888" s="288"/>
      <c r="P888" s="291"/>
      <c r="Q888" s="288"/>
      <c r="R888" s="265"/>
      <c r="S888" s="297"/>
      <c r="T888" s="297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8"/>
      <c r="F889" s="288"/>
      <c r="G889" s="288"/>
      <c r="H889" s="288"/>
      <c r="I889" s="288"/>
      <c r="J889" s="288"/>
      <c r="K889" s="288"/>
      <c r="L889" s="288"/>
      <c r="M889" s="288"/>
      <c r="N889" s="288"/>
      <c r="O889" s="288"/>
      <c r="P889" s="291"/>
      <c r="Q889" s="288"/>
      <c r="R889" s="265"/>
      <c r="S889" s="297"/>
      <c r="T889" s="297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8"/>
      <c r="F890" s="288"/>
      <c r="G890" s="288"/>
      <c r="H890" s="288"/>
      <c r="I890" s="288"/>
      <c r="J890" s="288"/>
      <c r="K890" s="288"/>
      <c r="L890" s="288"/>
      <c r="M890" s="288"/>
      <c r="N890" s="288"/>
      <c r="O890" s="288"/>
      <c r="P890" s="291"/>
      <c r="Q890" s="288"/>
      <c r="R890" s="265"/>
      <c r="S890" s="297"/>
      <c r="T890" s="297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8"/>
      <c r="F891" s="288"/>
      <c r="G891" s="288"/>
      <c r="H891" s="288"/>
      <c r="I891" s="288"/>
      <c r="J891" s="288"/>
      <c r="K891" s="288"/>
      <c r="L891" s="288"/>
      <c r="M891" s="288"/>
      <c r="N891" s="288"/>
      <c r="O891" s="288"/>
      <c r="P891" s="291"/>
      <c r="Q891" s="288"/>
      <c r="R891" s="265"/>
      <c r="S891" s="297"/>
      <c r="T891" s="297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8"/>
      <c r="F892" s="288"/>
      <c r="G892" s="288"/>
      <c r="H892" s="288"/>
      <c r="I892" s="288"/>
      <c r="J892" s="288"/>
      <c r="K892" s="288"/>
      <c r="L892" s="288"/>
      <c r="M892" s="288"/>
      <c r="N892" s="288"/>
      <c r="O892" s="288"/>
      <c r="P892" s="291"/>
      <c r="Q892" s="288"/>
      <c r="R892" s="265"/>
      <c r="S892" s="297"/>
      <c r="T892" s="297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8"/>
      <c r="F893" s="288"/>
      <c r="G893" s="288"/>
      <c r="H893" s="288"/>
      <c r="I893" s="288"/>
      <c r="J893" s="288"/>
      <c r="K893" s="288"/>
      <c r="L893" s="288"/>
      <c r="M893" s="288"/>
      <c r="N893" s="288"/>
      <c r="O893" s="288"/>
      <c r="P893" s="291"/>
      <c r="Q893" s="288"/>
      <c r="R893" s="265"/>
      <c r="S893" s="297"/>
      <c r="T893" s="297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8"/>
      <c r="F894" s="288"/>
      <c r="G894" s="288"/>
      <c r="H894" s="288"/>
      <c r="I894" s="288"/>
      <c r="J894" s="288"/>
      <c r="K894" s="288"/>
      <c r="L894" s="288"/>
      <c r="M894" s="288"/>
      <c r="N894" s="288"/>
      <c r="O894" s="288"/>
      <c r="P894" s="291"/>
      <c r="Q894" s="288"/>
      <c r="R894" s="265"/>
      <c r="S894" s="297"/>
      <c r="T894" s="297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8"/>
      <c r="F895" s="288"/>
      <c r="G895" s="288"/>
      <c r="H895" s="288"/>
      <c r="I895" s="288"/>
      <c r="J895" s="288"/>
      <c r="K895" s="288"/>
      <c r="L895" s="288"/>
      <c r="M895" s="288"/>
      <c r="N895" s="288"/>
      <c r="O895" s="288"/>
      <c r="P895" s="291"/>
      <c r="Q895" s="288"/>
      <c r="R895" s="265"/>
      <c r="S895" s="297"/>
      <c r="T895" s="297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8"/>
      <c r="F896" s="288"/>
      <c r="G896" s="288"/>
      <c r="H896" s="288"/>
      <c r="I896" s="288"/>
      <c r="J896" s="288"/>
      <c r="K896" s="288"/>
      <c r="L896" s="288"/>
      <c r="M896" s="288"/>
      <c r="N896" s="288"/>
      <c r="O896" s="288"/>
      <c r="P896" s="291"/>
      <c r="Q896" s="288"/>
      <c r="R896" s="265"/>
      <c r="S896" s="297"/>
      <c r="T896" s="297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8"/>
      <c r="F897" s="288"/>
      <c r="G897" s="288"/>
      <c r="H897" s="288"/>
      <c r="I897" s="288"/>
      <c r="J897" s="288"/>
      <c r="K897" s="288"/>
      <c r="L897" s="288"/>
      <c r="M897" s="288"/>
      <c r="N897" s="288"/>
      <c r="O897" s="288"/>
      <c r="P897" s="291"/>
      <c r="Q897" s="288"/>
      <c r="R897" s="265"/>
      <c r="S897" s="297"/>
      <c r="T897" s="297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8"/>
      <c r="F898" s="288"/>
      <c r="G898" s="288"/>
      <c r="H898" s="288"/>
      <c r="I898" s="288"/>
      <c r="J898" s="288"/>
      <c r="K898" s="288"/>
      <c r="L898" s="288"/>
      <c r="M898" s="288"/>
      <c r="N898" s="288"/>
      <c r="O898" s="288"/>
      <c r="P898" s="291"/>
      <c r="Q898" s="288"/>
      <c r="R898" s="265"/>
      <c r="S898" s="297"/>
      <c r="T898" s="297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8"/>
      <c r="F899" s="288"/>
      <c r="G899" s="288"/>
      <c r="H899" s="288"/>
      <c r="I899" s="288"/>
      <c r="J899" s="288"/>
      <c r="K899" s="288"/>
      <c r="L899" s="288"/>
      <c r="M899" s="288"/>
      <c r="N899" s="288"/>
      <c r="O899" s="288"/>
      <c r="P899" s="291"/>
      <c r="Q899" s="288"/>
      <c r="R899" s="265"/>
      <c r="S899" s="297"/>
      <c r="T899" s="297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8"/>
      <c r="F900" s="288"/>
      <c r="G900" s="288"/>
      <c r="H900" s="288"/>
      <c r="I900" s="288"/>
      <c r="J900" s="288"/>
      <c r="K900" s="288"/>
      <c r="L900" s="288"/>
      <c r="M900" s="288"/>
      <c r="N900" s="288"/>
      <c r="O900" s="288"/>
      <c r="P900" s="291"/>
      <c r="Q900" s="288"/>
      <c r="R900" s="265"/>
      <c r="S900" s="297"/>
      <c r="T900" s="297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8"/>
      <c r="F901" s="288"/>
      <c r="G901" s="288"/>
      <c r="H901" s="288"/>
      <c r="I901" s="288"/>
      <c r="J901" s="288"/>
      <c r="K901" s="288"/>
      <c r="L901" s="288"/>
      <c r="M901" s="288"/>
      <c r="N901" s="288"/>
      <c r="O901" s="288"/>
      <c r="P901" s="291"/>
      <c r="Q901" s="288"/>
      <c r="R901" s="265"/>
      <c r="S901" s="297"/>
      <c r="T901" s="297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8"/>
      <c r="F902" s="288"/>
      <c r="G902" s="288"/>
      <c r="H902" s="288"/>
      <c r="I902" s="288"/>
      <c r="J902" s="288"/>
      <c r="K902" s="288"/>
      <c r="L902" s="288"/>
      <c r="M902" s="288"/>
      <c r="N902" s="288"/>
      <c r="O902" s="288"/>
      <c r="P902" s="291"/>
      <c r="Q902" s="288"/>
      <c r="R902" s="265"/>
      <c r="S902" s="297"/>
      <c r="T902" s="297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8"/>
      <c r="F903" s="288"/>
      <c r="G903" s="288"/>
      <c r="H903" s="288"/>
      <c r="I903" s="288"/>
      <c r="J903" s="288"/>
      <c r="K903" s="288"/>
      <c r="L903" s="288"/>
      <c r="M903" s="288"/>
      <c r="N903" s="288"/>
      <c r="O903" s="288"/>
      <c r="P903" s="291"/>
      <c r="Q903" s="288"/>
      <c r="R903" s="265"/>
      <c r="S903" s="297"/>
      <c r="T903" s="297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8"/>
      <c r="F904" s="288"/>
      <c r="G904" s="288"/>
      <c r="H904" s="288"/>
      <c r="I904" s="288"/>
      <c r="J904" s="288"/>
      <c r="K904" s="288"/>
      <c r="L904" s="288"/>
      <c r="M904" s="288"/>
      <c r="N904" s="288"/>
      <c r="O904" s="288"/>
      <c r="P904" s="291"/>
      <c r="Q904" s="288"/>
      <c r="R904" s="265"/>
      <c r="S904" s="297"/>
      <c r="T904" s="297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8"/>
      <c r="F905" s="288"/>
      <c r="G905" s="288"/>
      <c r="H905" s="288"/>
      <c r="I905" s="288"/>
      <c r="J905" s="288"/>
      <c r="K905" s="288"/>
      <c r="L905" s="288"/>
      <c r="M905" s="288"/>
      <c r="N905" s="288"/>
      <c r="O905" s="288"/>
      <c r="P905" s="291"/>
      <c r="Q905" s="288"/>
      <c r="R905" s="265"/>
      <c r="S905" s="297"/>
      <c r="T905" s="297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8"/>
      <c r="F906" s="288"/>
      <c r="G906" s="288"/>
      <c r="H906" s="288"/>
      <c r="I906" s="288"/>
      <c r="J906" s="288"/>
      <c r="K906" s="288"/>
      <c r="L906" s="288"/>
      <c r="M906" s="288"/>
      <c r="N906" s="288"/>
      <c r="O906" s="288"/>
      <c r="P906" s="291"/>
      <c r="Q906" s="288"/>
      <c r="R906" s="265"/>
      <c r="S906" s="297"/>
      <c r="T906" s="297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8"/>
      <c r="F907" s="288"/>
      <c r="G907" s="288"/>
      <c r="H907" s="288"/>
      <c r="I907" s="288"/>
      <c r="J907" s="288"/>
      <c r="K907" s="288"/>
      <c r="L907" s="288"/>
      <c r="M907" s="288"/>
      <c r="N907" s="288"/>
      <c r="O907" s="288"/>
      <c r="P907" s="291"/>
      <c r="Q907" s="288"/>
      <c r="R907" s="265"/>
      <c r="S907" s="297"/>
      <c r="T907" s="297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8"/>
      <c r="F908" s="288"/>
      <c r="G908" s="288"/>
      <c r="H908" s="288"/>
      <c r="I908" s="288"/>
      <c r="J908" s="288"/>
      <c r="K908" s="288"/>
      <c r="L908" s="288"/>
      <c r="M908" s="288"/>
      <c r="N908" s="288"/>
      <c r="O908" s="288"/>
      <c r="P908" s="291"/>
      <c r="Q908" s="288"/>
      <c r="R908" s="265"/>
      <c r="S908" s="297"/>
      <c r="T908" s="297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8"/>
      <c r="F909" s="288"/>
      <c r="G909" s="288"/>
      <c r="H909" s="288"/>
      <c r="I909" s="288"/>
      <c r="J909" s="288"/>
      <c r="K909" s="288"/>
      <c r="L909" s="288"/>
      <c r="M909" s="288"/>
      <c r="N909" s="288"/>
      <c r="O909" s="288"/>
      <c r="P909" s="291"/>
      <c r="Q909" s="288"/>
      <c r="R909" s="265"/>
      <c r="S909" s="297"/>
      <c r="T909" s="297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8"/>
      <c r="F910" s="288"/>
      <c r="G910" s="288"/>
      <c r="H910" s="288"/>
      <c r="I910" s="288"/>
      <c r="J910" s="288"/>
      <c r="K910" s="288"/>
      <c r="L910" s="288"/>
      <c r="M910" s="288"/>
      <c r="N910" s="288"/>
      <c r="O910" s="288"/>
      <c r="P910" s="291"/>
      <c r="Q910" s="288"/>
      <c r="R910" s="265"/>
      <c r="S910" s="297"/>
      <c r="T910" s="297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8"/>
      <c r="F911" s="288"/>
      <c r="G911" s="288"/>
      <c r="H911" s="288"/>
      <c r="I911" s="288"/>
      <c r="J911" s="288"/>
      <c r="K911" s="288"/>
      <c r="L911" s="288"/>
      <c r="M911" s="288"/>
      <c r="N911" s="288"/>
      <c r="O911" s="288"/>
      <c r="P911" s="291"/>
      <c r="Q911" s="288"/>
      <c r="R911" s="265"/>
      <c r="S911" s="297"/>
      <c r="T911" s="297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8"/>
      <c r="F912" s="288"/>
      <c r="G912" s="288"/>
      <c r="H912" s="288"/>
      <c r="I912" s="288"/>
      <c r="J912" s="288"/>
      <c r="K912" s="288"/>
      <c r="L912" s="288"/>
      <c r="M912" s="288"/>
      <c r="N912" s="288"/>
      <c r="O912" s="288"/>
      <c r="P912" s="291"/>
      <c r="Q912" s="288"/>
      <c r="R912" s="265"/>
      <c r="S912" s="297"/>
      <c r="T912" s="297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8"/>
      <c r="F913" s="288"/>
      <c r="G913" s="288"/>
      <c r="H913" s="288"/>
      <c r="I913" s="288"/>
      <c r="J913" s="288"/>
      <c r="K913" s="288"/>
      <c r="L913" s="288"/>
      <c r="M913" s="288"/>
      <c r="N913" s="288"/>
      <c r="O913" s="288"/>
      <c r="P913" s="291"/>
      <c r="Q913" s="288"/>
      <c r="R913" s="265"/>
      <c r="S913" s="297"/>
      <c r="T913" s="297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8"/>
      <c r="F914" s="288"/>
      <c r="G914" s="288"/>
      <c r="H914" s="288"/>
      <c r="I914" s="288"/>
      <c r="J914" s="288"/>
      <c r="K914" s="288"/>
      <c r="L914" s="288"/>
      <c r="M914" s="288"/>
      <c r="N914" s="288"/>
      <c r="O914" s="288"/>
      <c r="P914" s="291"/>
      <c r="Q914" s="288"/>
      <c r="R914" s="265"/>
      <c r="S914" s="297"/>
      <c r="T914" s="297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8"/>
      <c r="F915" s="288"/>
      <c r="G915" s="288"/>
      <c r="H915" s="288"/>
      <c r="I915" s="288"/>
      <c r="J915" s="288"/>
      <c r="K915" s="288"/>
      <c r="L915" s="288"/>
      <c r="M915" s="288"/>
      <c r="N915" s="288"/>
      <c r="O915" s="288"/>
      <c r="P915" s="291"/>
      <c r="Q915" s="288"/>
      <c r="R915" s="265"/>
      <c r="S915" s="297"/>
      <c r="T915" s="297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8"/>
      <c r="F916" s="288"/>
      <c r="G916" s="288"/>
      <c r="H916" s="288"/>
      <c r="I916" s="288"/>
      <c r="J916" s="288"/>
      <c r="K916" s="288"/>
      <c r="L916" s="288"/>
      <c r="M916" s="288"/>
      <c r="N916" s="288"/>
      <c r="O916" s="288"/>
      <c r="P916" s="291"/>
      <c r="Q916" s="288"/>
      <c r="R916" s="265"/>
      <c r="S916" s="297"/>
      <c r="T916" s="297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8"/>
      <c r="F917" s="288"/>
      <c r="G917" s="288"/>
      <c r="H917" s="288"/>
      <c r="I917" s="288"/>
      <c r="J917" s="288"/>
      <c r="K917" s="288"/>
      <c r="L917" s="288"/>
      <c r="M917" s="288"/>
      <c r="N917" s="288"/>
      <c r="O917" s="288"/>
      <c r="P917" s="291"/>
      <c r="Q917" s="288"/>
      <c r="R917" s="265"/>
      <c r="S917" s="297"/>
      <c r="T917" s="297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8"/>
      <c r="F918" s="288"/>
      <c r="G918" s="288"/>
      <c r="H918" s="288"/>
      <c r="I918" s="288"/>
      <c r="J918" s="288"/>
      <c r="K918" s="288"/>
      <c r="L918" s="288"/>
      <c r="M918" s="288"/>
      <c r="N918" s="288"/>
      <c r="O918" s="288"/>
      <c r="P918" s="291"/>
      <c r="Q918" s="288"/>
      <c r="R918" s="265"/>
      <c r="S918" s="297"/>
      <c r="T918" s="297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8"/>
      <c r="F919" s="288"/>
      <c r="G919" s="288"/>
      <c r="H919" s="288"/>
      <c r="I919" s="288"/>
      <c r="J919" s="288"/>
      <c r="K919" s="288"/>
      <c r="L919" s="288"/>
      <c r="M919" s="288"/>
      <c r="N919" s="288"/>
      <c r="O919" s="288"/>
      <c r="P919" s="291"/>
      <c r="Q919" s="288"/>
      <c r="R919" s="265"/>
      <c r="S919" s="297"/>
      <c r="T919" s="297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8"/>
      <c r="F920" s="288"/>
      <c r="G920" s="288"/>
      <c r="H920" s="288"/>
      <c r="I920" s="288"/>
      <c r="J920" s="288"/>
      <c r="K920" s="288"/>
      <c r="L920" s="288"/>
      <c r="M920" s="288"/>
      <c r="N920" s="288"/>
      <c r="O920" s="288"/>
      <c r="P920" s="291"/>
      <c r="Q920" s="288"/>
      <c r="R920" s="265"/>
      <c r="S920" s="297"/>
      <c r="T920" s="297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8"/>
      <c r="F921" s="288"/>
      <c r="G921" s="288"/>
      <c r="H921" s="288"/>
      <c r="I921" s="288"/>
      <c r="J921" s="288"/>
      <c r="K921" s="288"/>
      <c r="L921" s="288"/>
      <c r="M921" s="288"/>
      <c r="N921" s="288"/>
      <c r="O921" s="288"/>
      <c r="P921" s="291"/>
      <c r="Q921" s="288"/>
      <c r="R921" s="265"/>
      <c r="S921" s="297"/>
      <c r="T921" s="297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8"/>
      <c r="F922" s="288"/>
      <c r="G922" s="288"/>
      <c r="H922" s="288"/>
      <c r="I922" s="288"/>
      <c r="J922" s="288"/>
      <c r="K922" s="288"/>
      <c r="L922" s="288"/>
      <c r="M922" s="288"/>
      <c r="N922" s="288"/>
      <c r="O922" s="288"/>
      <c r="P922" s="291"/>
      <c r="Q922" s="288"/>
      <c r="R922" s="265"/>
      <c r="S922" s="297"/>
      <c r="T922" s="297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8"/>
      <c r="F923" s="288"/>
      <c r="G923" s="288"/>
      <c r="H923" s="288"/>
      <c r="I923" s="288"/>
      <c r="J923" s="288"/>
      <c r="K923" s="288"/>
      <c r="L923" s="288"/>
      <c r="M923" s="288"/>
      <c r="N923" s="288"/>
      <c r="O923" s="288"/>
      <c r="P923" s="291"/>
      <c r="Q923" s="288"/>
      <c r="R923" s="265"/>
      <c r="S923" s="297"/>
      <c r="T923" s="297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8"/>
      <c r="F924" s="288"/>
      <c r="G924" s="288"/>
      <c r="H924" s="288"/>
      <c r="I924" s="288"/>
      <c r="J924" s="288"/>
      <c r="K924" s="288"/>
      <c r="L924" s="288"/>
      <c r="M924" s="288"/>
      <c r="N924" s="288"/>
      <c r="O924" s="288"/>
      <c r="P924" s="291"/>
      <c r="Q924" s="288"/>
      <c r="R924" s="265"/>
      <c r="S924" s="297"/>
      <c r="T924" s="297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8"/>
      <c r="F925" s="288"/>
      <c r="G925" s="288"/>
      <c r="H925" s="288"/>
      <c r="I925" s="288"/>
      <c r="J925" s="288"/>
      <c r="K925" s="288"/>
      <c r="L925" s="288"/>
      <c r="M925" s="288"/>
      <c r="N925" s="288"/>
      <c r="O925" s="288"/>
      <c r="P925" s="291"/>
      <c r="Q925" s="288"/>
      <c r="R925" s="265"/>
      <c r="S925" s="297"/>
      <c r="T925" s="297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8"/>
      <c r="F926" s="288"/>
      <c r="G926" s="288"/>
      <c r="H926" s="288"/>
      <c r="I926" s="288"/>
      <c r="J926" s="288"/>
      <c r="K926" s="288"/>
      <c r="L926" s="288"/>
      <c r="M926" s="288"/>
      <c r="N926" s="288"/>
      <c r="O926" s="288"/>
      <c r="P926" s="291"/>
      <c r="Q926" s="288"/>
      <c r="R926" s="265"/>
      <c r="S926" s="297"/>
      <c r="T926" s="297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8"/>
      <c r="F927" s="288"/>
      <c r="G927" s="288"/>
      <c r="H927" s="288"/>
      <c r="I927" s="288"/>
      <c r="J927" s="288"/>
      <c r="K927" s="288"/>
      <c r="L927" s="288"/>
      <c r="M927" s="288"/>
      <c r="N927" s="288"/>
      <c r="O927" s="288"/>
      <c r="P927" s="291"/>
      <c r="Q927" s="288"/>
      <c r="R927" s="265"/>
      <c r="S927" s="297"/>
      <c r="T927" s="297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8"/>
      <c r="F928" s="288"/>
      <c r="G928" s="288"/>
      <c r="H928" s="288"/>
      <c r="I928" s="288"/>
      <c r="J928" s="288"/>
      <c r="K928" s="288"/>
      <c r="L928" s="288"/>
      <c r="M928" s="288"/>
      <c r="N928" s="288"/>
      <c r="O928" s="288"/>
      <c r="P928" s="291"/>
      <c r="Q928" s="288"/>
      <c r="R928" s="265"/>
      <c r="S928" s="297"/>
      <c r="T928" s="297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8"/>
      <c r="F929" s="288"/>
      <c r="G929" s="288"/>
      <c r="H929" s="288"/>
      <c r="I929" s="288"/>
      <c r="J929" s="288"/>
      <c r="K929" s="288"/>
      <c r="L929" s="288"/>
      <c r="M929" s="288"/>
      <c r="N929" s="288"/>
      <c r="O929" s="288"/>
      <c r="P929" s="291"/>
      <c r="Q929" s="288"/>
      <c r="R929" s="265"/>
      <c r="S929" s="297"/>
      <c r="T929" s="297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8"/>
      <c r="F930" s="288"/>
      <c r="G930" s="288"/>
      <c r="H930" s="288"/>
      <c r="I930" s="288"/>
      <c r="J930" s="288"/>
      <c r="K930" s="288"/>
      <c r="L930" s="288"/>
      <c r="M930" s="288"/>
      <c r="N930" s="288"/>
      <c r="O930" s="288"/>
      <c r="P930" s="291"/>
      <c r="Q930" s="288"/>
      <c r="R930" s="265"/>
      <c r="S930" s="297"/>
      <c r="T930" s="297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8"/>
      <c r="F931" s="288"/>
      <c r="G931" s="288"/>
      <c r="H931" s="288"/>
      <c r="I931" s="288"/>
      <c r="J931" s="288"/>
      <c r="K931" s="288"/>
      <c r="L931" s="288"/>
      <c r="M931" s="288"/>
      <c r="N931" s="288"/>
      <c r="O931" s="288"/>
      <c r="P931" s="291"/>
      <c r="Q931" s="288"/>
      <c r="R931" s="265"/>
      <c r="S931" s="297"/>
      <c r="T931" s="297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8"/>
      <c r="F932" s="288"/>
      <c r="G932" s="288"/>
      <c r="H932" s="288"/>
      <c r="I932" s="288"/>
      <c r="J932" s="288"/>
      <c r="K932" s="288"/>
      <c r="L932" s="288"/>
      <c r="M932" s="288"/>
      <c r="N932" s="288"/>
      <c r="O932" s="288"/>
      <c r="P932" s="291"/>
      <c r="Q932" s="288"/>
      <c r="R932" s="265"/>
      <c r="S932" s="297"/>
      <c r="T932" s="297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8"/>
      <c r="F933" s="288"/>
      <c r="G933" s="288"/>
      <c r="H933" s="288"/>
      <c r="I933" s="288"/>
      <c r="J933" s="288"/>
      <c r="K933" s="288"/>
      <c r="L933" s="288"/>
      <c r="M933" s="288"/>
      <c r="N933" s="288"/>
      <c r="O933" s="288"/>
      <c r="P933" s="291"/>
      <c r="Q933" s="288"/>
      <c r="R933" s="265"/>
      <c r="S933" s="297"/>
      <c r="T933" s="297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8"/>
      <c r="F934" s="288"/>
      <c r="G934" s="288"/>
      <c r="H934" s="288"/>
      <c r="I934" s="288"/>
      <c r="J934" s="288"/>
      <c r="K934" s="288"/>
      <c r="L934" s="288"/>
      <c r="M934" s="288"/>
      <c r="N934" s="288"/>
      <c r="O934" s="288"/>
      <c r="P934" s="291"/>
      <c r="Q934" s="288"/>
      <c r="R934" s="265"/>
      <c r="S934" s="297"/>
      <c r="T934" s="297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8"/>
      <c r="F935" s="288"/>
      <c r="G935" s="288"/>
      <c r="H935" s="288"/>
      <c r="I935" s="288"/>
      <c r="J935" s="288"/>
      <c r="K935" s="288"/>
      <c r="L935" s="288"/>
      <c r="M935" s="288"/>
      <c r="N935" s="288"/>
      <c r="O935" s="288"/>
      <c r="P935" s="291"/>
      <c r="Q935" s="288"/>
      <c r="R935" s="265"/>
      <c r="S935" s="297"/>
      <c r="T935" s="297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8"/>
      <c r="F936" s="288"/>
      <c r="G936" s="288"/>
      <c r="H936" s="288"/>
      <c r="I936" s="288"/>
      <c r="J936" s="288"/>
      <c r="K936" s="288"/>
      <c r="L936" s="288"/>
      <c r="M936" s="288"/>
      <c r="N936" s="288"/>
      <c r="O936" s="288"/>
      <c r="P936" s="291"/>
      <c r="Q936" s="288"/>
      <c r="R936" s="265"/>
      <c r="S936" s="297"/>
      <c r="T936" s="297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8"/>
      <c r="F937" s="288"/>
      <c r="G937" s="288"/>
      <c r="H937" s="288"/>
      <c r="I937" s="288"/>
      <c r="J937" s="288"/>
      <c r="K937" s="288"/>
      <c r="L937" s="288"/>
      <c r="M937" s="288"/>
      <c r="N937" s="288"/>
      <c r="O937" s="288"/>
      <c r="P937" s="291"/>
      <c r="Q937" s="288"/>
      <c r="R937" s="265"/>
      <c r="S937" s="297"/>
      <c r="T937" s="297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8"/>
      <c r="F938" s="288"/>
      <c r="G938" s="288"/>
      <c r="H938" s="288"/>
      <c r="I938" s="288"/>
      <c r="J938" s="288"/>
      <c r="K938" s="288"/>
      <c r="L938" s="288"/>
      <c r="M938" s="288"/>
      <c r="N938" s="288"/>
      <c r="O938" s="288"/>
      <c r="P938" s="291"/>
      <c r="Q938" s="288"/>
      <c r="R938" s="265"/>
      <c r="S938" s="297"/>
      <c r="T938" s="297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8"/>
      <c r="F939" s="288"/>
      <c r="G939" s="288"/>
      <c r="H939" s="288"/>
      <c r="I939" s="288"/>
      <c r="J939" s="288"/>
      <c r="K939" s="288"/>
      <c r="L939" s="288"/>
      <c r="M939" s="288"/>
      <c r="N939" s="288"/>
      <c r="O939" s="288"/>
      <c r="P939" s="291"/>
      <c r="Q939" s="288"/>
      <c r="R939" s="265"/>
      <c r="S939" s="297"/>
      <c r="T939" s="297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8"/>
      <c r="F940" s="288"/>
      <c r="G940" s="288"/>
      <c r="H940" s="288"/>
      <c r="I940" s="288"/>
      <c r="J940" s="288"/>
      <c r="K940" s="288"/>
      <c r="L940" s="288"/>
      <c r="M940" s="288"/>
      <c r="N940" s="288"/>
      <c r="O940" s="288"/>
      <c r="P940" s="291"/>
      <c r="Q940" s="288"/>
      <c r="R940" s="265"/>
      <c r="S940" s="297"/>
      <c r="T940" s="297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8"/>
      <c r="F941" s="288"/>
      <c r="G941" s="288"/>
      <c r="H941" s="288"/>
      <c r="I941" s="288"/>
      <c r="J941" s="288"/>
      <c r="K941" s="288"/>
      <c r="L941" s="288"/>
      <c r="M941" s="288"/>
      <c r="N941" s="288"/>
      <c r="O941" s="288"/>
      <c r="P941" s="291"/>
      <c r="Q941" s="288"/>
      <c r="R941" s="265"/>
      <c r="S941" s="297"/>
      <c r="T941" s="297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8"/>
      <c r="F942" s="288"/>
      <c r="G942" s="288"/>
      <c r="H942" s="288"/>
      <c r="I942" s="288"/>
      <c r="J942" s="288"/>
      <c r="K942" s="288"/>
      <c r="L942" s="288"/>
      <c r="M942" s="288"/>
      <c r="N942" s="288"/>
      <c r="O942" s="288"/>
      <c r="P942" s="291"/>
      <c r="Q942" s="288"/>
      <c r="R942" s="265"/>
      <c r="S942" s="297"/>
      <c r="T942" s="297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8"/>
      <c r="F943" s="288"/>
      <c r="G943" s="288"/>
      <c r="H943" s="288"/>
      <c r="I943" s="288"/>
      <c r="J943" s="288"/>
      <c r="K943" s="288"/>
      <c r="L943" s="288"/>
      <c r="M943" s="288"/>
      <c r="N943" s="288"/>
      <c r="O943" s="288"/>
      <c r="P943" s="291"/>
      <c r="Q943" s="288"/>
      <c r="R943" s="265"/>
      <c r="S943" s="297"/>
      <c r="T943" s="297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8"/>
      <c r="F944" s="288"/>
      <c r="G944" s="288"/>
      <c r="H944" s="288"/>
      <c r="I944" s="288"/>
      <c r="J944" s="288"/>
      <c r="K944" s="288"/>
      <c r="L944" s="288"/>
      <c r="M944" s="288"/>
      <c r="N944" s="288"/>
      <c r="O944" s="288"/>
      <c r="P944" s="291"/>
      <c r="Q944" s="288"/>
      <c r="R944" s="265"/>
      <c r="S944" s="297"/>
      <c r="T944" s="297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8"/>
      <c r="F945" s="288"/>
      <c r="G945" s="288"/>
      <c r="H945" s="288"/>
      <c r="I945" s="288"/>
      <c r="J945" s="288"/>
      <c r="K945" s="288"/>
      <c r="L945" s="288"/>
      <c r="M945" s="288"/>
      <c r="N945" s="288"/>
      <c r="O945" s="288"/>
      <c r="P945" s="291"/>
      <c r="Q945" s="288"/>
      <c r="R945" s="265"/>
      <c r="S945" s="297"/>
      <c r="T945" s="297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8"/>
      <c r="F946" s="288"/>
      <c r="G946" s="288"/>
      <c r="H946" s="288"/>
      <c r="I946" s="288"/>
      <c r="J946" s="288"/>
      <c r="K946" s="288"/>
      <c r="L946" s="288"/>
      <c r="M946" s="288"/>
      <c r="N946" s="288"/>
      <c r="O946" s="288"/>
      <c r="P946" s="291"/>
      <c r="Q946" s="288"/>
      <c r="R946" s="265"/>
      <c r="S946" s="297"/>
      <c r="T946" s="297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8"/>
      <c r="F947" s="288"/>
      <c r="G947" s="288"/>
      <c r="H947" s="288"/>
      <c r="I947" s="288"/>
      <c r="J947" s="288"/>
      <c r="K947" s="288"/>
      <c r="L947" s="288"/>
      <c r="M947" s="288"/>
      <c r="N947" s="288"/>
      <c r="O947" s="288"/>
      <c r="P947" s="291"/>
      <c r="Q947" s="288"/>
      <c r="R947" s="265"/>
      <c r="S947" s="297"/>
      <c r="T947" s="297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8"/>
      <c r="F948" s="288"/>
      <c r="G948" s="288"/>
      <c r="H948" s="288"/>
      <c r="I948" s="288"/>
      <c r="J948" s="288"/>
      <c r="K948" s="288"/>
      <c r="L948" s="288"/>
      <c r="M948" s="288"/>
      <c r="N948" s="288"/>
      <c r="O948" s="288"/>
      <c r="P948" s="291"/>
      <c r="Q948" s="288"/>
      <c r="R948" s="265"/>
      <c r="S948" s="297"/>
      <c r="T948" s="297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8"/>
      <c r="F949" s="288"/>
      <c r="G949" s="288"/>
      <c r="H949" s="288"/>
      <c r="I949" s="288"/>
      <c r="J949" s="288"/>
      <c r="K949" s="288"/>
      <c r="L949" s="288"/>
      <c r="M949" s="288"/>
      <c r="N949" s="288"/>
      <c r="O949" s="288"/>
      <c r="P949" s="291"/>
      <c r="Q949" s="288"/>
      <c r="R949" s="265"/>
      <c r="S949" s="297"/>
      <c r="T949" s="297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8"/>
      <c r="F950" s="288"/>
      <c r="G950" s="288"/>
      <c r="H950" s="288"/>
      <c r="I950" s="288"/>
      <c r="J950" s="288"/>
      <c r="K950" s="288"/>
      <c r="L950" s="288"/>
      <c r="M950" s="288"/>
      <c r="N950" s="288"/>
      <c r="O950" s="288"/>
      <c r="P950" s="291"/>
      <c r="Q950" s="288"/>
      <c r="R950" s="265"/>
      <c r="S950" s="297"/>
      <c r="T950" s="297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8"/>
      <c r="F951" s="288"/>
      <c r="G951" s="288"/>
      <c r="H951" s="288"/>
      <c r="I951" s="288"/>
      <c r="J951" s="288"/>
      <c r="K951" s="288"/>
      <c r="L951" s="288"/>
      <c r="M951" s="288"/>
      <c r="N951" s="288"/>
      <c r="O951" s="288"/>
      <c r="P951" s="291"/>
      <c r="Q951" s="288"/>
      <c r="R951" s="265"/>
      <c r="S951" s="297"/>
      <c r="T951" s="297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8"/>
      <c r="F952" s="288"/>
      <c r="G952" s="288"/>
      <c r="H952" s="288"/>
      <c r="I952" s="288"/>
      <c r="J952" s="288"/>
      <c r="K952" s="288"/>
      <c r="L952" s="288"/>
      <c r="M952" s="288"/>
      <c r="N952" s="288"/>
      <c r="O952" s="288"/>
      <c r="P952" s="291"/>
      <c r="Q952" s="288"/>
      <c r="R952" s="265"/>
      <c r="S952" s="297"/>
      <c r="T952" s="297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8"/>
      <c r="F953" s="288"/>
      <c r="G953" s="288"/>
      <c r="H953" s="288"/>
      <c r="I953" s="288"/>
      <c r="J953" s="288"/>
      <c r="K953" s="288"/>
      <c r="L953" s="288"/>
      <c r="M953" s="288"/>
      <c r="N953" s="288"/>
      <c r="O953" s="288"/>
      <c r="P953" s="291"/>
      <c r="Q953" s="288"/>
      <c r="R953" s="265"/>
      <c r="S953" s="297"/>
      <c r="T953" s="297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8"/>
      <c r="F954" s="288"/>
      <c r="G954" s="288"/>
      <c r="H954" s="288"/>
      <c r="I954" s="288"/>
      <c r="J954" s="288"/>
      <c r="K954" s="288"/>
      <c r="L954" s="288"/>
      <c r="M954" s="288"/>
      <c r="N954" s="288"/>
      <c r="O954" s="288"/>
      <c r="P954" s="291"/>
      <c r="Q954" s="288"/>
      <c r="R954" s="265"/>
      <c r="S954" s="297"/>
      <c r="T954" s="297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8"/>
      <c r="F955" s="288"/>
      <c r="G955" s="288"/>
      <c r="H955" s="288"/>
      <c r="I955" s="288"/>
      <c r="J955" s="288"/>
      <c r="K955" s="288"/>
      <c r="L955" s="288"/>
      <c r="M955" s="288"/>
      <c r="N955" s="288"/>
      <c r="O955" s="288"/>
      <c r="P955" s="291"/>
      <c r="Q955" s="288"/>
      <c r="R955" s="265"/>
      <c r="S955" s="297"/>
      <c r="T955" s="297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8"/>
      <c r="F956" s="288"/>
      <c r="G956" s="288"/>
      <c r="H956" s="288"/>
      <c r="I956" s="288"/>
      <c r="J956" s="288"/>
      <c r="K956" s="288"/>
      <c r="L956" s="288"/>
      <c r="M956" s="288"/>
      <c r="N956" s="288"/>
      <c r="O956" s="288"/>
      <c r="P956" s="291"/>
      <c r="Q956" s="288"/>
      <c r="R956" s="265"/>
      <c r="S956" s="297"/>
      <c r="T956" s="297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8"/>
      <c r="F957" s="288"/>
      <c r="G957" s="288"/>
      <c r="H957" s="288"/>
      <c r="I957" s="288"/>
      <c r="J957" s="288"/>
      <c r="K957" s="288"/>
      <c r="L957" s="288"/>
      <c r="M957" s="288"/>
      <c r="N957" s="288"/>
      <c r="O957" s="288"/>
      <c r="P957" s="291"/>
      <c r="Q957" s="288"/>
      <c r="R957" s="265"/>
      <c r="S957" s="297"/>
      <c r="T957" s="297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8"/>
      <c r="F958" s="288"/>
      <c r="G958" s="288"/>
      <c r="H958" s="288"/>
      <c r="I958" s="288"/>
      <c r="J958" s="288"/>
      <c r="K958" s="288"/>
      <c r="L958" s="288"/>
      <c r="M958" s="288"/>
      <c r="N958" s="288"/>
      <c r="O958" s="288"/>
      <c r="P958" s="291"/>
      <c r="Q958" s="288"/>
      <c r="R958" s="265"/>
      <c r="S958" s="297"/>
      <c r="T958" s="297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8"/>
      <c r="F959" s="288"/>
      <c r="G959" s="288"/>
      <c r="H959" s="288"/>
      <c r="I959" s="288"/>
      <c r="J959" s="288"/>
      <c r="K959" s="288"/>
      <c r="L959" s="288"/>
      <c r="M959" s="288"/>
      <c r="N959" s="288"/>
      <c r="O959" s="288"/>
      <c r="P959" s="291"/>
      <c r="Q959" s="288"/>
      <c r="R959" s="265"/>
      <c r="S959" s="297"/>
      <c r="T959" s="297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8"/>
      <c r="F960" s="288"/>
      <c r="G960" s="288"/>
      <c r="H960" s="288"/>
      <c r="I960" s="288"/>
      <c r="J960" s="288"/>
      <c r="K960" s="288"/>
      <c r="L960" s="288"/>
      <c r="M960" s="288"/>
      <c r="N960" s="288"/>
      <c r="O960" s="288"/>
      <c r="P960" s="291"/>
      <c r="Q960" s="288"/>
      <c r="R960" s="265"/>
      <c r="S960" s="297"/>
      <c r="T960" s="297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8"/>
      <c r="F961" s="288"/>
      <c r="G961" s="288"/>
      <c r="H961" s="288"/>
      <c r="I961" s="288"/>
      <c r="J961" s="288"/>
      <c r="K961" s="288"/>
      <c r="L961" s="288"/>
      <c r="M961" s="288"/>
      <c r="N961" s="288"/>
      <c r="O961" s="288"/>
      <c r="P961" s="291"/>
      <c r="Q961" s="288"/>
      <c r="R961" s="265"/>
      <c r="S961" s="297"/>
      <c r="T961" s="297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8"/>
      <c r="F962" s="288"/>
      <c r="G962" s="288"/>
      <c r="H962" s="288"/>
      <c r="I962" s="288"/>
      <c r="J962" s="288"/>
      <c r="K962" s="288"/>
      <c r="L962" s="288"/>
      <c r="M962" s="288"/>
      <c r="N962" s="288"/>
      <c r="O962" s="288"/>
      <c r="P962" s="291"/>
      <c r="Q962" s="288"/>
      <c r="R962" s="265"/>
      <c r="S962" s="297"/>
      <c r="T962" s="297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8"/>
      <c r="F963" s="288"/>
      <c r="G963" s="288"/>
      <c r="H963" s="288"/>
      <c r="I963" s="288"/>
      <c r="J963" s="288"/>
      <c r="K963" s="288"/>
      <c r="L963" s="288"/>
      <c r="M963" s="288"/>
      <c r="N963" s="288"/>
      <c r="O963" s="288"/>
      <c r="P963" s="291"/>
      <c r="Q963" s="288"/>
      <c r="R963" s="265"/>
      <c r="S963" s="297"/>
      <c r="T963" s="297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8"/>
      <c r="F964" s="288"/>
      <c r="G964" s="288"/>
      <c r="H964" s="288"/>
      <c r="I964" s="288"/>
      <c r="J964" s="288"/>
      <c r="K964" s="288"/>
      <c r="L964" s="288"/>
      <c r="M964" s="288"/>
      <c r="N964" s="288"/>
      <c r="O964" s="288"/>
      <c r="P964" s="291"/>
      <c r="Q964" s="288"/>
      <c r="R964" s="265"/>
      <c r="S964" s="297"/>
      <c r="T964" s="297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8"/>
      <c r="F965" s="288"/>
      <c r="G965" s="288"/>
      <c r="H965" s="288"/>
      <c r="I965" s="288"/>
      <c r="J965" s="288"/>
      <c r="K965" s="288"/>
      <c r="L965" s="288"/>
      <c r="M965" s="288"/>
      <c r="N965" s="288"/>
      <c r="O965" s="288"/>
      <c r="P965" s="291"/>
      <c r="Q965" s="288"/>
      <c r="R965" s="265"/>
      <c r="S965" s="297"/>
      <c r="T965" s="297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8"/>
      <c r="F966" s="288"/>
      <c r="G966" s="288"/>
      <c r="H966" s="288"/>
      <c r="I966" s="288"/>
      <c r="J966" s="288"/>
      <c r="K966" s="288"/>
      <c r="L966" s="288"/>
      <c r="M966" s="288"/>
      <c r="N966" s="288"/>
      <c r="O966" s="288"/>
      <c r="P966" s="291"/>
      <c r="Q966" s="288"/>
      <c r="R966" s="265"/>
      <c r="S966" s="297"/>
      <c r="T966" s="297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8"/>
      <c r="F967" s="288"/>
      <c r="G967" s="288"/>
      <c r="H967" s="288"/>
      <c r="I967" s="288"/>
      <c r="J967" s="288"/>
      <c r="K967" s="288"/>
      <c r="L967" s="288"/>
      <c r="M967" s="288"/>
      <c r="N967" s="288"/>
      <c r="O967" s="288"/>
      <c r="P967" s="291"/>
      <c r="Q967" s="288"/>
      <c r="R967" s="265"/>
      <c r="S967" s="297"/>
      <c r="T967" s="297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8"/>
      <c r="F968" s="288"/>
      <c r="G968" s="288"/>
      <c r="H968" s="288"/>
      <c r="I968" s="288"/>
      <c r="J968" s="288"/>
      <c r="K968" s="288"/>
      <c r="L968" s="288"/>
      <c r="M968" s="288"/>
      <c r="N968" s="288"/>
      <c r="O968" s="288"/>
      <c r="P968" s="291"/>
      <c r="Q968" s="288"/>
      <c r="R968" s="265"/>
      <c r="S968" s="297"/>
      <c r="T968" s="297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8"/>
      <c r="F969" s="288"/>
      <c r="G969" s="288"/>
      <c r="H969" s="288"/>
      <c r="I969" s="288"/>
      <c r="J969" s="288"/>
      <c r="K969" s="288"/>
      <c r="L969" s="288"/>
      <c r="M969" s="288"/>
      <c r="N969" s="288"/>
      <c r="O969" s="288"/>
      <c r="P969" s="291"/>
      <c r="Q969" s="288"/>
      <c r="R969" s="265"/>
      <c r="S969" s="297"/>
      <c r="T969" s="297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8"/>
      <c r="F970" s="288"/>
      <c r="G970" s="288"/>
      <c r="H970" s="288"/>
      <c r="I970" s="288"/>
      <c r="J970" s="288"/>
      <c r="K970" s="288"/>
      <c r="L970" s="288"/>
      <c r="M970" s="288"/>
      <c r="N970" s="288"/>
      <c r="O970" s="288"/>
      <c r="P970" s="291"/>
      <c r="Q970" s="288"/>
      <c r="R970" s="265"/>
      <c r="S970" s="297"/>
      <c r="T970" s="297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8"/>
      <c r="F971" s="288"/>
      <c r="G971" s="288"/>
      <c r="H971" s="288"/>
      <c r="I971" s="288"/>
      <c r="J971" s="288"/>
      <c r="K971" s="288"/>
      <c r="L971" s="288"/>
      <c r="M971" s="288"/>
      <c r="N971" s="288"/>
      <c r="O971" s="288"/>
      <c r="P971" s="291"/>
      <c r="Q971" s="288"/>
      <c r="R971" s="265"/>
      <c r="S971" s="297"/>
      <c r="T971" s="297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8"/>
      <c r="F972" s="288"/>
      <c r="G972" s="288"/>
      <c r="H972" s="288"/>
      <c r="I972" s="288"/>
      <c r="J972" s="288"/>
      <c r="K972" s="288"/>
      <c r="L972" s="288"/>
      <c r="M972" s="288"/>
      <c r="N972" s="288"/>
      <c r="O972" s="288"/>
      <c r="P972" s="291"/>
      <c r="Q972" s="288"/>
      <c r="R972" s="265"/>
      <c r="S972" s="297"/>
      <c r="T972" s="297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8"/>
      <c r="F973" s="288"/>
      <c r="G973" s="288"/>
      <c r="H973" s="288"/>
      <c r="I973" s="288"/>
      <c r="J973" s="288"/>
      <c r="K973" s="288"/>
      <c r="L973" s="288"/>
      <c r="M973" s="288"/>
      <c r="N973" s="288"/>
      <c r="O973" s="288"/>
      <c r="P973" s="291"/>
      <c r="Q973" s="288"/>
      <c r="R973" s="265"/>
      <c r="S973" s="297"/>
      <c r="T973" s="297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8"/>
      <c r="F974" s="288"/>
      <c r="G974" s="288"/>
      <c r="H974" s="288"/>
      <c r="I974" s="288"/>
      <c r="J974" s="288"/>
      <c r="K974" s="288"/>
      <c r="L974" s="288"/>
      <c r="M974" s="288"/>
      <c r="N974" s="288"/>
      <c r="O974" s="288"/>
      <c r="P974" s="291"/>
      <c r="Q974" s="288"/>
      <c r="R974" s="265"/>
      <c r="S974" s="297"/>
      <c r="T974" s="297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8"/>
      <c r="F975" s="288"/>
      <c r="G975" s="288"/>
      <c r="H975" s="288"/>
      <c r="I975" s="288"/>
      <c r="J975" s="288"/>
      <c r="K975" s="288"/>
      <c r="L975" s="288"/>
      <c r="M975" s="288"/>
      <c r="N975" s="288"/>
      <c r="O975" s="288"/>
      <c r="P975" s="291"/>
      <c r="Q975" s="288"/>
      <c r="R975" s="265"/>
      <c r="S975" s="297"/>
      <c r="T975" s="297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8"/>
      <c r="F976" s="288"/>
      <c r="G976" s="288"/>
      <c r="H976" s="288"/>
      <c r="I976" s="288"/>
      <c r="J976" s="288"/>
      <c r="K976" s="288"/>
      <c r="L976" s="288"/>
      <c r="M976" s="288"/>
      <c r="N976" s="288"/>
      <c r="O976" s="288"/>
      <c r="P976" s="291"/>
      <c r="Q976" s="288"/>
      <c r="R976" s="265"/>
      <c r="S976" s="297"/>
      <c r="T976" s="297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8"/>
      <c r="F977" s="288"/>
      <c r="G977" s="288"/>
      <c r="H977" s="288"/>
      <c r="I977" s="288"/>
      <c r="J977" s="288"/>
      <c r="K977" s="288"/>
      <c r="L977" s="288"/>
      <c r="M977" s="288"/>
      <c r="N977" s="288"/>
      <c r="O977" s="288"/>
      <c r="P977" s="291"/>
      <c r="Q977" s="288"/>
      <c r="R977" s="265"/>
      <c r="S977" s="297"/>
      <c r="T977" s="297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8"/>
      <c r="F978" s="288"/>
      <c r="G978" s="288"/>
      <c r="H978" s="288"/>
      <c r="I978" s="288"/>
      <c r="J978" s="288"/>
      <c r="K978" s="288"/>
      <c r="L978" s="288"/>
      <c r="M978" s="288"/>
      <c r="N978" s="288"/>
      <c r="O978" s="288"/>
      <c r="P978" s="291"/>
      <c r="Q978" s="288"/>
      <c r="R978" s="265"/>
      <c r="S978" s="297"/>
      <c r="T978" s="297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8"/>
      <c r="F979" s="288"/>
      <c r="G979" s="288"/>
      <c r="H979" s="288"/>
      <c r="I979" s="288"/>
      <c r="J979" s="288"/>
      <c r="K979" s="288"/>
      <c r="L979" s="288"/>
      <c r="M979" s="288"/>
      <c r="N979" s="288"/>
      <c r="O979" s="288"/>
      <c r="P979" s="291"/>
      <c r="Q979" s="288"/>
      <c r="R979" s="265"/>
      <c r="S979" s="297"/>
      <c r="T979" s="297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8"/>
      <c r="F980" s="288"/>
      <c r="G980" s="288"/>
      <c r="H980" s="288"/>
      <c r="I980" s="288"/>
      <c r="J980" s="288"/>
      <c r="K980" s="288"/>
      <c r="L980" s="288"/>
      <c r="M980" s="288"/>
      <c r="N980" s="288"/>
      <c r="O980" s="288"/>
      <c r="P980" s="291"/>
      <c r="Q980" s="288"/>
      <c r="R980" s="265"/>
      <c r="S980" s="297"/>
      <c r="T980" s="297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8"/>
      <c r="F981" s="288"/>
      <c r="G981" s="288"/>
      <c r="H981" s="288"/>
      <c r="I981" s="288"/>
      <c r="J981" s="288"/>
      <c r="K981" s="288"/>
      <c r="L981" s="288"/>
      <c r="M981" s="288"/>
      <c r="N981" s="288"/>
      <c r="O981" s="288"/>
      <c r="P981" s="291"/>
      <c r="Q981" s="288"/>
      <c r="R981" s="265"/>
      <c r="S981" s="297"/>
      <c r="T981" s="297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8"/>
      <c r="F982" s="288"/>
      <c r="G982" s="288"/>
      <c r="H982" s="288"/>
      <c r="I982" s="288"/>
      <c r="J982" s="288"/>
      <c r="K982" s="288"/>
      <c r="L982" s="288"/>
      <c r="M982" s="288"/>
      <c r="N982" s="288"/>
      <c r="O982" s="288"/>
      <c r="P982" s="291"/>
      <c r="Q982" s="288"/>
      <c r="R982" s="265"/>
      <c r="S982" s="297"/>
      <c r="T982" s="297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8"/>
      <c r="F983" s="288"/>
      <c r="G983" s="288"/>
      <c r="H983" s="288"/>
      <c r="I983" s="288"/>
      <c r="J983" s="288"/>
      <c r="K983" s="288"/>
      <c r="L983" s="288"/>
      <c r="M983" s="288"/>
      <c r="N983" s="288"/>
      <c r="O983" s="288"/>
      <c r="P983" s="291"/>
      <c r="Q983" s="288"/>
      <c r="R983" s="265"/>
      <c r="S983" s="297"/>
      <c r="T983" s="297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8"/>
      <c r="F984" s="288"/>
      <c r="G984" s="288"/>
      <c r="H984" s="288"/>
      <c r="I984" s="288"/>
      <c r="J984" s="288"/>
      <c r="K984" s="288"/>
      <c r="L984" s="288"/>
      <c r="M984" s="288"/>
      <c r="N984" s="288"/>
      <c r="O984" s="288"/>
      <c r="P984" s="291"/>
      <c r="Q984" s="288"/>
      <c r="R984" s="265"/>
      <c r="S984" s="297"/>
      <c r="T984" s="297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8"/>
      <c r="F985" s="288"/>
      <c r="G985" s="288"/>
      <c r="H985" s="288"/>
      <c r="I985" s="288"/>
      <c r="J985" s="288"/>
      <c r="K985" s="288"/>
      <c r="L985" s="288"/>
      <c r="M985" s="288"/>
      <c r="N985" s="288"/>
      <c r="O985" s="288"/>
      <c r="P985" s="291"/>
      <c r="Q985" s="288"/>
      <c r="R985" s="265"/>
      <c r="S985" s="297"/>
      <c r="T985" s="297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8"/>
      <c r="F986" s="288"/>
      <c r="G986" s="288"/>
      <c r="H986" s="288"/>
      <c r="I986" s="288"/>
      <c r="J986" s="288"/>
      <c r="K986" s="288"/>
      <c r="L986" s="288"/>
      <c r="M986" s="288"/>
      <c r="N986" s="288"/>
      <c r="O986" s="288"/>
      <c r="P986" s="291"/>
      <c r="Q986" s="288"/>
      <c r="R986" s="265"/>
      <c r="S986" s="297"/>
      <c r="T986" s="297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8"/>
      <c r="F987" s="288"/>
      <c r="G987" s="288"/>
      <c r="H987" s="288"/>
      <c r="I987" s="288"/>
      <c r="J987" s="288"/>
      <c r="K987" s="288"/>
      <c r="L987" s="288"/>
      <c r="M987" s="288"/>
      <c r="N987" s="288"/>
      <c r="O987" s="288"/>
      <c r="P987" s="291"/>
      <c r="Q987" s="288"/>
      <c r="R987" s="265"/>
      <c r="S987" s="297"/>
      <c r="T987" s="297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8"/>
      <c r="F988" s="288"/>
      <c r="G988" s="288"/>
      <c r="H988" s="288"/>
      <c r="I988" s="288"/>
      <c r="J988" s="288"/>
      <c r="K988" s="288"/>
      <c r="L988" s="288"/>
      <c r="M988" s="288"/>
      <c r="N988" s="288"/>
      <c r="O988" s="288"/>
      <c r="P988" s="291"/>
      <c r="Q988" s="288"/>
      <c r="R988" s="265"/>
      <c r="S988" s="297"/>
      <c r="T988" s="297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2"/>
  <sheetViews>
    <sheetView tabSelected="1" topLeftCell="C306" zoomScale="78" zoomScaleNormal="78" workbookViewId="0">
      <selection activeCell="F325" sqref="F325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290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7" t="s">
        <v>1</v>
      </c>
      <c r="B2" s="316"/>
      <c r="C2" s="316"/>
      <c r="D2" s="316"/>
      <c r="E2" s="316"/>
      <c r="F2" s="316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20" t="s">
        <v>2</v>
      </c>
      <c r="W2" s="316"/>
      <c r="X2" s="316"/>
      <c r="Y2" s="316"/>
      <c r="Z2" s="316"/>
      <c r="AA2" s="316"/>
      <c r="AB2" s="316"/>
      <c r="AC2" s="316"/>
      <c r="AD2" s="196"/>
    </row>
    <row r="3" spans="1:30" ht="23.25" customHeight="1">
      <c r="A3" s="315" t="s">
        <v>3</v>
      </c>
      <c r="B3" s="316"/>
      <c r="C3" s="316"/>
      <c r="D3" s="316"/>
      <c r="E3" s="316"/>
      <c r="F3" s="316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8" t="s">
        <v>4</v>
      </c>
      <c r="W3" s="316"/>
      <c r="X3" s="316"/>
      <c r="Y3" s="316"/>
      <c r="Z3" s="316"/>
      <c r="AA3" s="316"/>
      <c r="AB3" s="316"/>
      <c r="AC3" s="316"/>
      <c r="AD3" s="195"/>
    </row>
    <row r="4" spans="1:30" ht="39" customHeight="1">
      <c r="A4" s="328" t="s">
        <v>516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329"/>
      <c r="T4" s="329"/>
      <c r="U4" s="329"/>
      <c r="V4" s="329"/>
      <c r="W4" s="329"/>
      <c r="X4" s="329"/>
      <c r="Y4" s="329"/>
      <c r="Z4" s="329"/>
      <c r="AA4" s="329"/>
      <c r="AB4" s="329"/>
      <c r="AC4" s="329"/>
      <c r="AD4" s="5"/>
    </row>
    <row r="5" spans="1:30" ht="26.25" customHeight="1">
      <c r="A5" s="330" t="s">
        <v>141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29"/>
      <c r="S5" s="329"/>
      <c r="T5" s="329"/>
      <c r="U5" s="329"/>
      <c r="V5" s="329"/>
      <c r="W5" s="329"/>
      <c r="X5" s="329"/>
      <c r="Y5" s="329"/>
      <c r="Z5" s="329"/>
      <c r="AA5" s="329"/>
      <c r="AB5" s="329"/>
      <c r="AC5" s="329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6" t="s">
        <v>5</v>
      </c>
      <c r="B7" s="343" t="s">
        <v>6</v>
      </c>
      <c r="C7" s="335"/>
      <c r="D7" s="339" t="s">
        <v>142</v>
      </c>
      <c r="E7" s="346" t="s">
        <v>47</v>
      </c>
      <c r="F7" s="346" t="s">
        <v>48</v>
      </c>
      <c r="G7" s="384" t="s">
        <v>49</v>
      </c>
      <c r="H7" s="386" t="s">
        <v>7</v>
      </c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381" t="s">
        <v>50</v>
      </c>
      <c r="T7" s="321" t="s">
        <v>51</v>
      </c>
      <c r="U7" s="381" t="s">
        <v>52</v>
      </c>
      <c r="V7" s="321" t="s">
        <v>9</v>
      </c>
      <c r="W7" s="381" t="s">
        <v>53</v>
      </c>
      <c r="X7" s="390" t="s">
        <v>10</v>
      </c>
      <c r="Y7" s="390" t="s">
        <v>11</v>
      </c>
      <c r="Z7" s="390" t="s">
        <v>12</v>
      </c>
      <c r="AA7" s="390" t="s">
        <v>13</v>
      </c>
      <c r="AB7" s="390" t="s">
        <v>522</v>
      </c>
      <c r="AC7" s="405" t="s">
        <v>521</v>
      </c>
      <c r="AD7" s="35"/>
    </row>
    <row r="8" spans="1:30" ht="24.75" customHeight="1">
      <c r="A8" s="347"/>
      <c r="B8" s="344"/>
      <c r="C8" s="345"/>
      <c r="D8" s="362"/>
      <c r="E8" s="347"/>
      <c r="F8" s="347"/>
      <c r="G8" s="347"/>
      <c r="H8" s="385" t="s">
        <v>54</v>
      </c>
      <c r="I8" s="327"/>
      <c r="J8" s="125" t="s">
        <v>55</v>
      </c>
      <c r="K8" s="389" t="s">
        <v>56</v>
      </c>
      <c r="L8" s="327"/>
      <c r="M8" s="321" t="s">
        <v>15</v>
      </c>
      <c r="N8" s="321" t="s">
        <v>16</v>
      </c>
      <c r="O8" s="321" t="s">
        <v>17</v>
      </c>
      <c r="P8" s="321" t="s">
        <v>18</v>
      </c>
      <c r="Q8" s="321" t="s">
        <v>19</v>
      </c>
      <c r="R8" s="321" t="s">
        <v>20</v>
      </c>
      <c r="S8" s="347"/>
      <c r="T8" s="347"/>
      <c r="U8" s="347"/>
      <c r="V8" s="347"/>
      <c r="W8" s="347"/>
      <c r="X8" s="347"/>
      <c r="Y8" s="347"/>
      <c r="Z8" s="347"/>
      <c r="AA8" s="347"/>
      <c r="AB8" s="347"/>
      <c r="AC8" s="347"/>
      <c r="AD8" s="35"/>
    </row>
    <row r="9" spans="1:30" ht="84.75" customHeight="1">
      <c r="A9" s="342"/>
      <c r="B9" s="336"/>
      <c r="C9" s="338"/>
      <c r="D9" s="363"/>
      <c r="E9" s="342"/>
      <c r="F9" s="342"/>
      <c r="G9" s="342"/>
      <c r="H9" s="36" t="s">
        <v>57</v>
      </c>
      <c r="I9" s="36" t="s">
        <v>58</v>
      </c>
      <c r="J9" s="387" t="s">
        <v>59</v>
      </c>
      <c r="K9" s="36" t="s">
        <v>57</v>
      </c>
      <c r="L9" s="36" t="s">
        <v>58</v>
      </c>
      <c r="M9" s="342"/>
      <c r="N9" s="342"/>
      <c r="O9" s="342"/>
      <c r="P9" s="342"/>
      <c r="Q9" s="342"/>
      <c r="R9" s="342"/>
      <c r="S9" s="347"/>
      <c r="T9" s="342"/>
      <c r="U9" s="347"/>
      <c r="V9" s="342"/>
      <c r="W9" s="347"/>
      <c r="X9" s="342"/>
      <c r="Y9" s="342"/>
      <c r="Z9" s="342"/>
      <c r="AA9" s="342"/>
      <c r="AB9" s="342"/>
      <c r="AC9" s="342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8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2"/>
      <c r="T10" s="14" t="s">
        <v>39</v>
      </c>
      <c r="U10" s="342"/>
      <c r="V10" s="40" t="s">
        <v>40</v>
      </c>
      <c r="W10" s="342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51">
        <v>157.5</v>
      </c>
      <c r="O11" s="353">
        <v>0</v>
      </c>
      <c r="P11" s="375">
        <f>SUM(M11:M30)+N11+O11</f>
        <v>862.5</v>
      </c>
      <c r="Q11" s="353">
        <v>0</v>
      </c>
      <c r="R11" s="355">
        <v>0</v>
      </c>
      <c r="S11" s="349">
        <v>450</v>
      </c>
      <c r="T11" s="353">
        <v>450</v>
      </c>
      <c r="U11" s="349">
        <v>112</v>
      </c>
      <c r="V11" s="382">
        <v>112</v>
      </c>
      <c r="W11" s="349">
        <v>56</v>
      </c>
      <c r="X11" s="382">
        <v>56</v>
      </c>
      <c r="Y11" s="375">
        <f>ROUND((P11-T11),1)</f>
        <v>412.5</v>
      </c>
      <c r="Z11" s="408">
        <f>IF(OR(SUM(V11:V30)="",SUM(Q11:Q30)=""),0,IF(OR(SUM(U11:U30)=320,SUM(V11:V30)&gt;0),ROUND((SUM(Q11:Q30)-SUM(V11:V30)),1),0))</f>
        <v>-112</v>
      </c>
      <c r="AA11" s="408">
        <f>IF(OR(SUM(X11:X30)="",SUM(R11:R30)=""),0,IF(OR(SUM(W11:W30)=160,SUM(X11:X30)&gt;0),ROUND((SUM(R11:R30)-SUM(X11:X30)),1),0))</f>
        <v>-56</v>
      </c>
      <c r="AB11" s="353"/>
      <c r="AC11" s="406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/>
      <c r="Z12" s="347"/>
      <c r="AA12" s="347"/>
      <c r="AB12" s="347"/>
      <c r="AC12" s="347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7"/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7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7"/>
      <c r="O15" s="347"/>
      <c r="P15" s="347"/>
      <c r="Q15" s="347"/>
      <c r="R15" s="347"/>
      <c r="S15" s="347"/>
      <c r="T15" s="347"/>
      <c r="U15" s="347"/>
      <c r="V15" s="347"/>
      <c r="W15" s="347"/>
      <c r="X15" s="347"/>
      <c r="Y15" s="347"/>
      <c r="Z15" s="347"/>
      <c r="AA15" s="347"/>
      <c r="AB15" s="347"/>
      <c r="AC15" s="347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7"/>
      <c r="O16" s="347"/>
      <c r="P16" s="347"/>
      <c r="Q16" s="347"/>
      <c r="R16" s="347"/>
      <c r="S16" s="347"/>
      <c r="T16" s="347"/>
      <c r="U16" s="347"/>
      <c r="V16" s="347"/>
      <c r="W16" s="347"/>
      <c r="X16" s="347"/>
      <c r="Y16" s="347"/>
      <c r="Z16" s="347"/>
      <c r="AA16" s="347"/>
      <c r="AB16" s="347"/>
      <c r="AC16" s="347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7"/>
      <c r="O17" s="357"/>
      <c r="P17" s="357"/>
      <c r="Q17" s="357"/>
      <c r="R17" s="357"/>
      <c r="S17" s="357"/>
      <c r="T17" s="357"/>
      <c r="U17" s="357"/>
      <c r="V17" s="357"/>
      <c r="W17" s="357"/>
      <c r="X17" s="357"/>
      <c r="Y17" s="357"/>
      <c r="Z17" s="357"/>
      <c r="AA17" s="357"/>
      <c r="AB17" s="357"/>
      <c r="AC17" s="357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7"/>
      <c r="O18" s="357"/>
      <c r="P18" s="357"/>
      <c r="Q18" s="357"/>
      <c r="R18" s="357"/>
      <c r="S18" s="357"/>
      <c r="T18" s="357"/>
      <c r="U18" s="357"/>
      <c r="V18" s="357"/>
      <c r="W18" s="357"/>
      <c r="X18" s="357"/>
      <c r="Y18" s="357"/>
      <c r="Z18" s="357"/>
      <c r="AA18" s="357"/>
      <c r="AB18" s="357"/>
      <c r="AC18" s="357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7"/>
      <c r="O19" s="357"/>
      <c r="P19" s="357"/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7"/>
      <c r="O20" s="357"/>
      <c r="P20" s="357"/>
      <c r="Q20" s="357"/>
      <c r="R20" s="357"/>
      <c r="S20" s="357"/>
      <c r="T20" s="357"/>
      <c r="U20" s="357"/>
      <c r="V20" s="357"/>
      <c r="W20" s="357"/>
      <c r="X20" s="357"/>
      <c r="Y20" s="357"/>
      <c r="Z20" s="357"/>
      <c r="AA20" s="357"/>
      <c r="AB20" s="357"/>
      <c r="AC20" s="357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7"/>
      <c r="O21" s="357"/>
      <c r="P21" s="357"/>
      <c r="Q21" s="357"/>
      <c r="R21" s="357"/>
      <c r="S21" s="357"/>
      <c r="T21" s="357"/>
      <c r="U21" s="357"/>
      <c r="V21" s="357"/>
      <c r="W21" s="357"/>
      <c r="X21" s="357"/>
      <c r="Y21" s="357"/>
      <c r="Z21" s="357"/>
      <c r="AA21" s="357"/>
      <c r="AB21" s="357"/>
      <c r="AC21" s="357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7"/>
      <c r="O23" s="357"/>
      <c r="P23" s="357"/>
      <c r="Q23" s="357"/>
      <c r="R23" s="357"/>
      <c r="S23" s="357"/>
      <c r="T23" s="357"/>
      <c r="U23" s="357"/>
      <c r="V23" s="357"/>
      <c r="W23" s="357"/>
      <c r="X23" s="357"/>
      <c r="Y23" s="357"/>
      <c r="Z23" s="357"/>
      <c r="AA23" s="357"/>
      <c r="AB23" s="357"/>
      <c r="AC23" s="357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7"/>
      <c r="O24" s="357"/>
      <c r="P24" s="357"/>
      <c r="Q24" s="357"/>
      <c r="R24" s="357"/>
      <c r="S24" s="357"/>
      <c r="T24" s="357"/>
      <c r="U24" s="357"/>
      <c r="V24" s="357"/>
      <c r="W24" s="357"/>
      <c r="X24" s="357"/>
      <c r="Y24" s="357"/>
      <c r="Z24" s="357"/>
      <c r="AA24" s="357"/>
      <c r="AB24" s="357"/>
      <c r="AC24" s="357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7"/>
      <c r="O25" s="357"/>
      <c r="P25" s="357"/>
      <c r="Q25" s="357"/>
      <c r="R25" s="357"/>
      <c r="S25" s="357"/>
      <c r="T25" s="357"/>
      <c r="U25" s="357"/>
      <c r="V25" s="357"/>
      <c r="W25" s="357"/>
      <c r="X25" s="357"/>
      <c r="Y25" s="357"/>
      <c r="Z25" s="357"/>
      <c r="AA25" s="357"/>
      <c r="AB25" s="357"/>
      <c r="AC25" s="357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7"/>
      <c r="O26" s="357"/>
      <c r="P26" s="357"/>
      <c r="Q26" s="357"/>
      <c r="R26" s="357"/>
      <c r="S26" s="357"/>
      <c r="T26" s="357"/>
      <c r="U26" s="357"/>
      <c r="V26" s="357"/>
      <c r="W26" s="357"/>
      <c r="X26" s="357"/>
      <c r="Y26" s="357"/>
      <c r="Z26" s="357"/>
      <c r="AA26" s="357"/>
      <c r="AB26" s="357"/>
      <c r="AC26" s="357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7"/>
      <c r="O27" s="357"/>
      <c r="P27" s="357"/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  <c r="Z29" s="347"/>
      <c r="AA29" s="347"/>
      <c r="AB29" s="347"/>
      <c r="AC29" s="347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51">
        <v>213.8</v>
      </c>
      <c r="O31" s="353">
        <v>0</v>
      </c>
      <c r="P31" s="355">
        <f>SUM(M31:M50)+N31+O31</f>
        <v>949.90000000000009</v>
      </c>
      <c r="Q31" s="353">
        <v>0</v>
      </c>
      <c r="R31" s="355">
        <v>0</v>
      </c>
      <c r="S31" s="349">
        <v>450</v>
      </c>
      <c r="T31" s="353">
        <v>450</v>
      </c>
      <c r="U31" s="349">
        <v>112</v>
      </c>
      <c r="V31" s="382">
        <v>112</v>
      </c>
      <c r="W31" s="349">
        <v>56</v>
      </c>
      <c r="X31" s="353">
        <v>56</v>
      </c>
      <c r="Y31" s="355">
        <f>ROUND((P31-T31),1)</f>
        <v>499.9</v>
      </c>
      <c r="Z31" s="394">
        <f>IF(OR(SUM(V31)="",SUM(Q31)=""),0,IF(OR(SUM(U31)=320,SUM(V31)&gt;0),ROUND((SUM(Q31)-SUM(V31)),1),0))</f>
        <v>-112</v>
      </c>
      <c r="AA31" s="394">
        <f>IF(OR(SUM(X31)="",SUM(R31)=""),0,IF(OR(SUM(W31)=160,SUM(X31)&gt;0),ROUND((SUM(R31)-SUM(X31)),1),0))</f>
        <v>-56</v>
      </c>
      <c r="AB31" s="403"/>
      <c r="AC31" s="400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469</v>
      </c>
      <c r="F32" s="128" t="s">
        <v>411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52"/>
      <c r="O32" s="354"/>
      <c r="P32" s="356"/>
      <c r="Q32" s="354"/>
      <c r="R32" s="356"/>
      <c r="S32" s="350"/>
      <c r="T32" s="354"/>
      <c r="U32" s="350"/>
      <c r="V32" s="383"/>
      <c r="W32" s="350"/>
      <c r="X32" s="354"/>
      <c r="Y32" s="356"/>
      <c r="Z32" s="397"/>
      <c r="AA32" s="397"/>
      <c r="AB32" s="404"/>
      <c r="AC32" s="401"/>
      <c r="AD32" s="83"/>
    </row>
    <row r="33" spans="1:30" s="225" customFormat="1" ht="18.75" customHeight="1">
      <c r="A33" s="121"/>
      <c r="B33" s="130"/>
      <c r="C33" s="131"/>
      <c r="D33" s="126"/>
      <c r="E33" s="127" t="s">
        <v>470</v>
      </c>
      <c r="F33" s="128" t="s">
        <v>468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52"/>
      <c r="O33" s="354"/>
      <c r="P33" s="356"/>
      <c r="Q33" s="354"/>
      <c r="R33" s="356"/>
      <c r="S33" s="350"/>
      <c r="T33" s="354"/>
      <c r="U33" s="350"/>
      <c r="V33" s="383"/>
      <c r="W33" s="350"/>
      <c r="X33" s="354"/>
      <c r="Y33" s="356"/>
      <c r="Z33" s="397"/>
      <c r="AA33" s="397"/>
      <c r="AB33" s="404"/>
      <c r="AC33" s="401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7"/>
      <c r="O34" s="347"/>
      <c r="P34" s="347"/>
      <c r="Q34" s="347"/>
      <c r="R34" s="347"/>
      <c r="S34" s="347"/>
      <c r="T34" s="347"/>
      <c r="U34" s="347"/>
      <c r="V34" s="347"/>
      <c r="W34" s="347"/>
      <c r="X34" s="347"/>
      <c r="Y34" s="347"/>
      <c r="Z34" s="347"/>
      <c r="AA34" s="347"/>
      <c r="AB34" s="347"/>
      <c r="AC34" s="347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  <c r="Z36" s="347"/>
      <c r="AA36" s="347"/>
      <c r="AB36" s="347"/>
      <c r="AC36" s="347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7"/>
      <c r="O37" s="357"/>
      <c r="P37" s="357"/>
      <c r="Q37" s="357"/>
      <c r="R37" s="357"/>
      <c r="S37" s="357"/>
      <c r="T37" s="357"/>
      <c r="U37" s="357"/>
      <c r="V37" s="357"/>
      <c r="W37" s="357"/>
      <c r="X37" s="357"/>
      <c r="Y37" s="357"/>
      <c r="Z37" s="357"/>
      <c r="AA37" s="357"/>
      <c r="AB37" s="357"/>
      <c r="AC37" s="357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7"/>
      <c r="O38" s="357"/>
      <c r="P38" s="357"/>
      <c r="Q38" s="357"/>
      <c r="R38" s="357"/>
      <c r="S38" s="357"/>
      <c r="T38" s="357"/>
      <c r="U38" s="357"/>
      <c r="V38" s="357"/>
      <c r="W38" s="357"/>
      <c r="X38" s="357"/>
      <c r="Y38" s="357"/>
      <c r="Z38" s="357"/>
      <c r="AA38" s="357"/>
      <c r="AB38" s="357"/>
      <c r="AC38" s="357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7"/>
      <c r="O39" s="357"/>
      <c r="P39" s="357"/>
      <c r="Q39" s="357"/>
      <c r="R39" s="357"/>
      <c r="S39" s="357"/>
      <c r="T39" s="357"/>
      <c r="U39" s="357"/>
      <c r="V39" s="357"/>
      <c r="W39" s="357"/>
      <c r="X39" s="357"/>
      <c r="Y39" s="357"/>
      <c r="Z39" s="357"/>
      <c r="AA39" s="357"/>
      <c r="AB39" s="357"/>
      <c r="AC39" s="357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7"/>
      <c r="O47" s="357"/>
      <c r="P47" s="357"/>
      <c r="Q47" s="357"/>
      <c r="R47" s="357"/>
      <c r="S47" s="357"/>
      <c r="T47" s="357"/>
      <c r="U47" s="357"/>
      <c r="V47" s="357"/>
      <c r="W47" s="357"/>
      <c r="X47" s="357"/>
      <c r="Y47" s="357"/>
      <c r="Z47" s="357"/>
      <c r="AA47" s="357"/>
      <c r="AB47" s="357"/>
      <c r="AC47" s="357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7"/>
      <c r="O48" s="357"/>
      <c r="P48" s="357"/>
      <c r="Q48" s="357"/>
      <c r="R48" s="357"/>
      <c r="S48" s="357"/>
      <c r="T48" s="357"/>
      <c r="U48" s="357"/>
      <c r="V48" s="357"/>
      <c r="W48" s="357"/>
      <c r="X48" s="357"/>
      <c r="Y48" s="357"/>
      <c r="Z48" s="357"/>
      <c r="AA48" s="357"/>
      <c r="AB48" s="357"/>
      <c r="AC48" s="357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2"/>
      <c r="O50" s="342"/>
      <c r="P50" s="347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7"/>
      <c r="AC50" s="347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51">
        <v>67.5</v>
      </c>
      <c r="O51" s="353">
        <v>0</v>
      </c>
      <c r="P51" s="355">
        <f>SUM(M51:M70)+N51+O51</f>
        <v>1060.5</v>
      </c>
      <c r="Q51" s="353">
        <v>0</v>
      </c>
      <c r="R51" s="355">
        <v>0</v>
      </c>
      <c r="S51" s="349">
        <v>450</v>
      </c>
      <c r="T51" s="353">
        <v>450</v>
      </c>
      <c r="U51" s="349">
        <v>112</v>
      </c>
      <c r="V51" s="382">
        <v>112</v>
      </c>
      <c r="W51" s="349">
        <v>56</v>
      </c>
      <c r="X51" s="353">
        <v>56</v>
      </c>
      <c r="Y51" s="355">
        <f>ROUND((P51-T51),1)</f>
        <v>610.5</v>
      </c>
      <c r="Z51" s="394">
        <f>IF(OR(SUM(V51:V70)="",SUM(Q51:Q70)=""),0,IF(OR(SUM(U51:U70)=320,SUM(V51:V70)&gt;0),ROUND((SUM(Q51:Q70)-SUM(V51:V70)),1),0))</f>
        <v>-112</v>
      </c>
      <c r="AA51" s="394">
        <f>IF(OR(SUM(X51:X70)="",SUM(R51:R70)=""),0,IF(OR(SUM(W51:W70)=160,SUM(X51:X70)&gt;0),ROUND((SUM(R51:R70)-SUM(X51:X70)),1),0))</f>
        <v>-56</v>
      </c>
      <c r="AB51" s="395"/>
      <c r="AC51" s="400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  <c r="Z53" s="347"/>
      <c r="AA53" s="347"/>
      <c r="AB53" s="347"/>
      <c r="AC53" s="347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7"/>
      <c r="O54" s="357"/>
      <c r="P54" s="357"/>
      <c r="Q54" s="357"/>
      <c r="R54" s="357"/>
      <c r="S54" s="357"/>
      <c r="T54" s="357"/>
      <c r="U54" s="357"/>
      <c r="V54" s="357"/>
      <c r="W54" s="357"/>
      <c r="X54" s="357"/>
      <c r="Y54" s="357"/>
      <c r="Z54" s="357"/>
      <c r="AA54" s="357"/>
      <c r="AB54" s="357"/>
      <c r="AC54" s="357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7"/>
      <c r="O57" s="357"/>
      <c r="P57" s="357"/>
      <c r="Q57" s="357"/>
      <c r="R57" s="357"/>
      <c r="S57" s="357"/>
      <c r="T57" s="357"/>
      <c r="U57" s="357"/>
      <c r="V57" s="357"/>
      <c r="W57" s="357"/>
      <c r="X57" s="357"/>
      <c r="Y57" s="357"/>
      <c r="Z57" s="357"/>
      <c r="AA57" s="357"/>
      <c r="AB57" s="357"/>
      <c r="AC57" s="357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7"/>
      <c r="O58" s="357"/>
      <c r="P58" s="357"/>
      <c r="Q58" s="357"/>
      <c r="R58" s="357"/>
      <c r="S58" s="357"/>
      <c r="T58" s="357"/>
      <c r="U58" s="357"/>
      <c r="V58" s="357"/>
      <c r="W58" s="357"/>
      <c r="X58" s="357"/>
      <c r="Y58" s="357"/>
      <c r="Z58" s="357"/>
      <c r="AA58" s="357"/>
      <c r="AB58" s="357"/>
      <c r="AC58" s="357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7"/>
      <c r="O59" s="357"/>
      <c r="P59" s="357"/>
      <c r="Q59" s="357"/>
      <c r="R59" s="357"/>
      <c r="S59" s="357"/>
      <c r="T59" s="357"/>
      <c r="U59" s="357"/>
      <c r="V59" s="357"/>
      <c r="W59" s="357"/>
      <c r="X59" s="357"/>
      <c r="Y59" s="357"/>
      <c r="Z59" s="357"/>
      <c r="AA59" s="357"/>
      <c r="AB59" s="357"/>
      <c r="AC59" s="357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7"/>
      <c r="O60" s="357"/>
      <c r="P60" s="357"/>
      <c r="Q60" s="357"/>
      <c r="R60" s="357"/>
      <c r="S60" s="357"/>
      <c r="T60" s="357"/>
      <c r="U60" s="357"/>
      <c r="V60" s="357"/>
      <c r="W60" s="357"/>
      <c r="X60" s="357"/>
      <c r="Y60" s="357"/>
      <c r="Z60" s="357"/>
      <c r="AA60" s="357"/>
      <c r="AB60" s="357"/>
      <c r="AC60" s="357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7"/>
      <c r="O61" s="357"/>
      <c r="P61" s="357"/>
      <c r="Q61" s="357"/>
      <c r="R61" s="357"/>
      <c r="S61" s="357"/>
      <c r="T61" s="357"/>
      <c r="U61" s="357"/>
      <c r="V61" s="357"/>
      <c r="W61" s="357"/>
      <c r="X61" s="357"/>
      <c r="Y61" s="357"/>
      <c r="Z61" s="357"/>
      <c r="AA61" s="357"/>
      <c r="AB61" s="357"/>
      <c r="AC61" s="357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47"/>
      <c r="AB64" s="347"/>
      <c r="AC64" s="347"/>
      <c r="AD64" s="83"/>
    </row>
    <row r="65" spans="1:30" s="225" customFormat="1" ht="18" customHeight="1">
      <c r="A65" s="121"/>
      <c r="B65" s="107"/>
      <c r="C65" s="108"/>
      <c r="D65" s="42"/>
      <c r="E65" s="43" t="s">
        <v>484</v>
      </c>
      <c r="F65" s="44" t="s">
        <v>482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7"/>
      <c r="O65" s="357"/>
      <c r="P65" s="357"/>
      <c r="Q65" s="357"/>
      <c r="R65" s="357"/>
      <c r="S65" s="357"/>
      <c r="T65" s="357"/>
      <c r="U65" s="357"/>
      <c r="V65" s="357"/>
      <c r="W65" s="357"/>
      <c r="X65" s="357"/>
      <c r="Y65" s="357"/>
      <c r="Z65" s="357"/>
      <c r="AA65" s="357"/>
      <c r="AB65" s="357"/>
      <c r="AC65" s="357"/>
      <c r="AD65" s="83"/>
    </row>
    <row r="66" spans="1:30" s="225" customFormat="1" ht="18" customHeight="1">
      <c r="A66" s="121"/>
      <c r="B66" s="107"/>
      <c r="C66" s="108"/>
      <c r="D66" s="42"/>
      <c r="E66" s="43" t="s">
        <v>485</v>
      </c>
      <c r="F66" s="44" t="s">
        <v>483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7"/>
      <c r="O66" s="357"/>
      <c r="P66" s="357"/>
      <c r="Q66" s="357"/>
      <c r="R66" s="357"/>
      <c r="S66" s="357"/>
      <c r="T66" s="357"/>
      <c r="U66" s="357"/>
      <c r="V66" s="357"/>
      <c r="W66" s="357"/>
      <c r="X66" s="357"/>
      <c r="Y66" s="357"/>
      <c r="Z66" s="357"/>
      <c r="AA66" s="357"/>
      <c r="AB66" s="357"/>
      <c r="AC66" s="357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7"/>
      <c r="O67" s="347"/>
      <c r="P67" s="347"/>
      <c r="Q67" s="347"/>
      <c r="R67" s="347"/>
      <c r="S67" s="347"/>
      <c r="T67" s="347"/>
      <c r="U67" s="347"/>
      <c r="V67" s="347"/>
      <c r="W67" s="347"/>
      <c r="X67" s="347"/>
      <c r="Y67" s="347"/>
      <c r="Z67" s="347"/>
      <c r="AA67" s="347"/>
      <c r="AB67" s="347"/>
      <c r="AC67" s="347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  <c r="Z69" s="347"/>
      <c r="AA69" s="347"/>
      <c r="AB69" s="347"/>
      <c r="AC69" s="347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51">
        <v>139.5</v>
      </c>
      <c r="O71" s="353">
        <v>0</v>
      </c>
      <c r="P71" s="355">
        <f>SUM(M71:M90)+N71+O71</f>
        <v>924</v>
      </c>
      <c r="Q71" s="353">
        <v>0</v>
      </c>
      <c r="R71" s="355">
        <v>0</v>
      </c>
      <c r="S71" s="349">
        <v>450</v>
      </c>
      <c r="T71" s="353">
        <v>450</v>
      </c>
      <c r="U71" s="349">
        <v>112</v>
      </c>
      <c r="V71" s="382">
        <v>112</v>
      </c>
      <c r="W71" s="349">
        <v>56</v>
      </c>
      <c r="X71" s="353">
        <v>56</v>
      </c>
      <c r="Y71" s="355">
        <f>ROUND((P71-T71),1)</f>
        <v>474</v>
      </c>
      <c r="Z71" s="394">
        <f>IF(OR(SUM(V71:V90)="",SUM(Q71:Q90)=""),0,IF(OR(SUM(U71:U90)=320,SUM(V71:V90)&gt;0),ROUND((SUM(Q71:Q90)-SUM(V71:V90)),1),0))</f>
        <v>-112</v>
      </c>
      <c r="AA71" s="394">
        <f>IF(OR(SUM(X71:X90)="",SUM(R71:R90)=""),0,IF(OR(SUM(W71:W90)=160,SUM(X71:X90)&gt;0),ROUND((SUM(R71:R90)-SUM(X71:X90)),1),0))</f>
        <v>-56</v>
      </c>
      <c r="AB71" s="395"/>
      <c r="AC71" s="400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83"/>
    </row>
    <row r="76" spans="1:30" s="225" customFormat="1" ht="18" customHeight="1">
      <c r="A76" s="121"/>
      <c r="B76" s="107"/>
      <c r="C76" s="108"/>
      <c r="D76" s="42"/>
      <c r="E76" s="43" t="s">
        <v>486</v>
      </c>
      <c r="F76" s="44" t="s">
        <v>482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83"/>
    </row>
    <row r="77" spans="1:30" s="225" customFormat="1" ht="18" customHeight="1">
      <c r="A77" s="121"/>
      <c r="B77" s="107"/>
      <c r="C77" s="108"/>
      <c r="D77" s="42"/>
      <c r="E77" s="43" t="s">
        <v>487</v>
      </c>
      <c r="F77" s="44" t="s">
        <v>483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  <c r="Z79" s="347"/>
      <c r="AA79" s="347"/>
      <c r="AB79" s="347"/>
      <c r="AC79" s="347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  <c r="Z80" s="347"/>
      <c r="AA80" s="347"/>
      <c r="AB80" s="347"/>
      <c r="AC80" s="347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  <c r="Z82" s="347"/>
      <c r="AA82" s="347"/>
      <c r="AB82" s="347"/>
      <c r="AC82" s="347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  <c r="Z83" s="347"/>
      <c r="AA83" s="347"/>
      <c r="AB83" s="347"/>
      <c r="AC83" s="347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  <c r="Z84" s="347"/>
      <c r="AA84" s="347"/>
      <c r="AB84" s="347"/>
      <c r="AC84" s="347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  <c r="Z85" s="347"/>
      <c r="AA85" s="347"/>
      <c r="AB85" s="347"/>
      <c r="AC85" s="347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  <c r="Z86" s="347"/>
      <c r="AA86" s="347"/>
      <c r="AB86" s="347"/>
      <c r="AC86" s="347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  <c r="Z87" s="347"/>
      <c r="AA87" s="347"/>
      <c r="AB87" s="347"/>
      <c r="AC87" s="347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7"/>
      <c r="O88" s="357"/>
      <c r="P88" s="357"/>
      <c r="Q88" s="357"/>
      <c r="R88" s="357"/>
      <c r="S88" s="357"/>
      <c r="T88" s="357"/>
      <c r="U88" s="357"/>
      <c r="V88" s="357"/>
      <c r="W88" s="357"/>
      <c r="X88" s="357"/>
      <c r="Y88" s="357"/>
      <c r="Z88" s="357"/>
      <c r="AA88" s="357"/>
      <c r="AB88" s="357"/>
      <c r="AC88" s="357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7"/>
      <c r="O89" s="357"/>
      <c r="P89" s="357"/>
      <c r="Q89" s="357"/>
      <c r="R89" s="357"/>
      <c r="S89" s="357"/>
      <c r="T89" s="357"/>
      <c r="U89" s="357"/>
      <c r="V89" s="357"/>
      <c r="W89" s="357"/>
      <c r="X89" s="357"/>
      <c r="Y89" s="357"/>
      <c r="Z89" s="357"/>
      <c r="AA89" s="357"/>
      <c r="AB89" s="357"/>
      <c r="AC89" s="357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51">
        <v>67.5</v>
      </c>
      <c r="O91" s="353">
        <v>0</v>
      </c>
      <c r="P91" s="355">
        <f>SUM(M91:M111)+N91+O91</f>
        <v>1180.5</v>
      </c>
      <c r="Q91" s="353">
        <v>0</v>
      </c>
      <c r="R91" s="355">
        <v>0</v>
      </c>
      <c r="S91" s="349">
        <v>450</v>
      </c>
      <c r="T91" s="353">
        <v>450</v>
      </c>
      <c r="U91" s="349">
        <v>112</v>
      </c>
      <c r="V91" s="382">
        <v>112</v>
      </c>
      <c r="W91" s="349">
        <v>56</v>
      </c>
      <c r="X91" s="353">
        <v>56</v>
      </c>
      <c r="Y91" s="355">
        <f>ROUND((P91-T91),1)</f>
        <v>730.5</v>
      </c>
      <c r="Z91" s="394">
        <f>IF(OR(SUM(V91:V111)="",SUM(Q91:Q111)=""),0,IF(OR(SUM(U91:U111)=320,SUM(V91:V111)&gt;0),ROUND((SUM(Q91:Q111)-SUM(V91:V111)),1),0))</f>
        <v>-112</v>
      </c>
      <c r="AA91" s="394">
        <f>IF(OR(SUM(X91:X111)="",SUM(R91:R111)=""),0,IF(OR(SUM(W91:W111)=160,SUM(X91:X111)&gt;0),ROUND((SUM(R91:R111)-SUM(X91:X111)),1),0))</f>
        <v>-56</v>
      </c>
      <c r="AB91" s="395"/>
      <c r="AC91" s="400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  <c r="Z92" s="347"/>
      <c r="AA92" s="347"/>
      <c r="AB92" s="347"/>
      <c r="AC92" s="347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7"/>
      <c r="O93" s="357"/>
      <c r="P93" s="357"/>
      <c r="Q93" s="357"/>
      <c r="R93" s="357"/>
      <c r="S93" s="357"/>
      <c r="T93" s="357"/>
      <c r="U93" s="357"/>
      <c r="V93" s="357"/>
      <c r="W93" s="357"/>
      <c r="X93" s="357"/>
      <c r="Y93" s="357"/>
      <c r="Z93" s="357"/>
      <c r="AA93" s="357"/>
      <c r="AB93" s="357"/>
      <c r="AC93" s="357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  <c r="Z94" s="347"/>
      <c r="AA94" s="347"/>
      <c r="AB94" s="347"/>
      <c r="AC94" s="347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  <c r="Z95" s="347"/>
      <c r="AA95" s="347"/>
      <c r="AB95" s="347"/>
      <c r="AC95" s="347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7"/>
      <c r="O96" s="347"/>
      <c r="P96" s="347"/>
      <c r="Q96" s="347"/>
      <c r="R96" s="347"/>
      <c r="S96" s="347"/>
      <c r="T96" s="347"/>
      <c r="U96" s="347"/>
      <c r="V96" s="347"/>
      <c r="W96" s="347"/>
      <c r="X96" s="347"/>
      <c r="Y96" s="347"/>
      <c r="Z96" s="347"/>
      <c r="AA96" s="347"/>
      <c r="AB96" s="347"/>
      <c r="AC96" s="347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  <c r="Z97" s="347"/>
      <c r="AA97" s="347"/>
      <c r="AB97" s="347"/>
      <c r="AC97" s="347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  <c r="Z98" s="347"/>
      <c r="AA98" s="347"/>
      <c r="AB98" s="347"/>
      <c r="AC98" s="347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  <c r="Z99" s="347"/>
      <c r="AA99" s="347"/>
      <c r="AB99" s="347"/>
      <c r="AC99" s="347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7"/>
      <c r="O100" s="357"/>
      <c r="P100" s="357"/>
      <c r="Q100" s="357"/>
      <c r="R100" s="357"/>
      <c r="S100" s="357"/>
      <c r="T100" s="357"/>
      <c r="U100" s="357"/>
      <c r="V100" s="357"/>
      <c r="W100" s="357"/>
      <c r="X100" s="357"/>
      <c r="Y100" s="357"/>
      <c r="Z100" s="357"/>
      <c r="AA100" s="357"/>
      <c r="AB100" s="357"/>
      <c r="AC100" s="357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7"/>
      <c r="O101" s="357"/>
      <c r="P101" s="357"/>
      <c r="Q101" s="357"/>
      <c r="R101" s="357"/>
      <c r="S101" s="357"/>
      <c r="T101" s="357"/>
      <c r="U101" s="357"/>
      <c r="V101" s="357"/>
      <c r="W101" s="357"/>
      <c r="X101" s="357"/>
      <c r="Y101" s="357"/>
      <c r="Z101" s="357"/>
      <c r="AA101" s="357"/>
      <c r="AB101" s="357"/>
      <c r="AC101" s="357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7"/>
      <c r="O102" s="357"/>
      <c r="P102" s="357"/>
      <c r="Q102" s="357"/>
      <c r="R102" s="357"/>
      <c r="S102" s="357"/>
      <c r="T102" s="357"/>
      <c r="U102" s="357"/>
      <c r="V102" s="357"/>
      <c r="W102" s="357"/>
      <c r="X102" s="357"/>
      <c r="Y102" s="357"/>
      <c r="Z102" s="357"/>
      <c r="AA102" s="357"/>
      <c r="AB102" s="357"/>
      <c r="AC102" s="357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7"/>
      <c r="O103" s="357"/>
      <c r="P103" s="357"/>
      <c r="Q103" s="357"/>
      <c r="R103" s="357"/>
      <c r="S103" s="357"/>
      <c r="T103" s="357"/>
      <c r="U103" s="357"/>
      <c r="V103" s="357"/>
      <c r="W103" s="357"/>
      <c r="X103" s="357"/>
      <c r="Y103" s="357"/>
      <c r="Z103" s="357"/>
      <c r="AA103" s="357"/>
      <c r="AB103" s="357"/>
      <c r="AC103" s="357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  <c r="Z104" s="347"/>
      <c r="AA104" s="347"/>
      <c r="AB104" s="347"/>
      <c r="AC104" s="347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  <c r="Z105" s="347"/>
      <c r="AA105" s="347"/>
      <c r="AB105" s="347"/>
      <c r="AC105" s="347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  <c r="Z106" s="347"/>
      <c r="AA106" s="347"/>
      <c r="AB106" s="347"/>
      <c r="AC106" s="347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  <c r="Z107" s="347"/>
      <c r="AA107" s="347"/>
      <c r="AB107" s="347"/>
      <c r="AC107" s="347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394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7"/>
      <c r="O108" s="357"/>
      <c r="P108" s="357"/>
      <c r="Q108" s="357"/>
      <c r="R108" s="357"/>
      <c r="S108" s="357"/>
      <c r="T108" s="357"/>
      <c r="U108" s="357"/>
      <c r="V108" s="357"/>
      <c r="W108" s="357"/>
      <c r="X108" s="357"/>
      <c r="Y108" s="357"/>
      <c r="Z108" s="357"/>
      <c r="AA108" s="357"/>
      <c r="AB108" s="357"/>
      <c r="AC108" s="357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7"/>
      <c r="O109" s="357"/>
      <c r="P109" s="357"/>
      <c r="Q109" s="357"/>
      <c r="R109" s="357"/>
      <c r="S109" s="357"/>
      <c r="T109" s="357"/>
      <c r="U109" s="357"/>
      <c r="V109" s="357"/>
      <c r="W109" s="357"/>
      <c r="X109" s="357"/>
      <c r="Y109" s="357"/>
      <c r="Z109" s="357"/>
      <c r="AA109" s="357"/>
      <c r="AB109" s="357"/>
      <c r="AC109" s="357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7"/>
      <c r="O110" s="347"/>
      <c r="P110" s="347"/>
      <c r="Q110" s="347"/>
      <c r="R110" s="347"/>
      <c r="S110" s="347"/>
      <c r="T110" s="347"/>
      <c r="U110" s="347"/>
      <c r="V110" s="347"/>
      <c r="W110" s="347"/>
      <c r="X110" s="347"/>
      <c r="Y110" s="347"/>
      <c r="Z110" s="347"/>
      <c r="AA110" s="347"/>
      <c r="AB110" s="347"/>
      <c r="AC110" s="347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7"/>
      <c r="O111" s="357"/>
      <c r="P111" s="357"/>
      <c r="Q111" s="357"/>
      <c r="R111" s="357"/>
      <c r="S111" s="357"/>
      <c r="T111" s="357"/>
      <c r="U111" s="357"/>
      <c r="V111" s="357"/>
      <c r="W111" s="357"/>
      <c r="X111" s="357"/>
      <c r="Y111" s="357"/>
      <c r="Z111" s="357"/>
      <c r="AA111" s="357"/>
      <c r="AB111" s="357"/>
      <c r="AC111" s="357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9">
        <v>67.5</v>
      </c>
      <c r="O112" s="379">
        <v>0</v>
      </c>
      <c r="P112" s="380">
        <f>SUM(M112:M130)+N112+O112</f>
        <v>844.5</v>
      </c>
      <c r="Q112" s="366">
        <v>0</v>
      </c>
      <c r="R112" s="380">
        <v>0</v>
      </c>
      <c r="S112" s="369">
        <v>450</v>
      </c>
      <c r="T112" s="366">
        <v>450</v>
      </c>
      <c r="U112" s="369">
        <v>112</v>
      </c>
      <c r="V112" s="366">
        <v>112</v>
      </c>
      <c r="W112" s="369">
        <v>56</v>
      </c>
      <c r="X112" s="366">
        <v>56</v>
      </c>
      <c r="Y112" s="380">
        <f>ROUND((P112-T112),1)</f>
        <v>394.5</v>
      </c>
      <c r="Z112" s="407">
        <f>IF(OR(SUM(V112:V130)="",SUM(Q112:Q130)=""),0,IF(OR(SUM(U112:U130)=320,SUM(V112:V130)&gt;0),ROUND((SUM(Q112:Q130)-SUM(V112:V130)),1),0))</f>
        <v>-112</v>
      </c>
      <c r="AA112" s="407">
        <f>IF(OR(SUM(X112:X130)="",SUM(R112:R130)=""),0,IF(OR(SUM(W112:W130)=160,SUM(X112:X130)&gt;0),ROUND((SUM(R112:R130)-SUM(X112:X130)),1),0))</f>
        <v>-56</v>
      </c>
      <c r="AB112" s="366"/>
      <c r="AC112" s="402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5"/>
      <c r="O113" s="345"/>
      <c r="P113" s="345"/>
      <c r="Q113" s="345"/>
      <c r="R113" s="345"/>
      <c r="S113" s="345"/>
      <c r="T113" s="345"/>
      <c r="U113" s="345"/>
      <c r="V113" s="345"/>
      <c r="W113" s="345"/>
      <c r="X113" s="345"/>
      <c r="Y113" s="345"/>
      <c r="Z113" s="345"/>
      <c r="AA113" s="345"/>
      <c r="AB113" s="345"/>
      <c r="AC113" s="345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5"/>
      <c r="O114" s="345"/>
      <c r="P114" s="345"/>
      <c r="Q114" s="345"/>
      <c r="R114" s="345"/>
      <c r="S114" s="345"/>
      <c r="T114" s="345"/>
      <c r="U114" s="345"/>
      <c r="V114" s="345"/>
      <c r="W114" s="345"/>
      <c r="X114" s="345"/>
      <c r="Y114" s="345"/>
      <c r="Z114" s="345"/>
      <c r="AA114" s="345"/>
      <c r="AB114" s="345"/>
      <c r="AC114" s="345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5"/>
      <c r="O115" s="345"/>
      <c r="P115" s="345"/>
      <c r="Q115" s="345"/>
      <c r="R115" s="345"/>
      <c r="S115" s="345"/>
      <c r="T115" s="345"/>
      <c r="U115" s="345"/>
      <c r="V115" s="345"/>
      <c r="W115" s="345"/>
      <c r="X115" s="345"/>
      <c r="Y115" s="345"/>
      <c r="Z115" s="345"/>
      <c r="AA115" s="345"/>
      <c r="AB115" s="345"/>
      <c r="AC115" s="345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5"/>
      <c r="O116" s="345"/>
      <c r="P116" s="345"/>
      <c r="Q116" s="345"/>
      <c r="R116" s="345"/>
      <c r="S116" s="345"/>
      <c r="T116" s="345"/>
      <c r="U116" s="345"/>
      <c r="V116" s="345"/>
      <c r="W116" s="345"/>
      <c r="X116" s="345"/>
      <c r="Y116" s="345"/>
      <c r="Z116" s="345"/>
      <c r="AA116" s="345"/>
      <c r="AB116" s="345"/>
      <c r="AC116" s="345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5"/>
      <c r="O117" s="345"/>
      <c r="P117" s="345"/>
      <c r="Q117" s="345"/>
      <c r="R117" s="345"/>
      <c r="S117" s="345"/>
      <c r="T117" s="345"/>
      <c r="U117" s="345"/>
      <c r="V117" s="345"/>
      <c r="W117" s="345"/>
      <c r="X117" s="345"/>
      <c r="Y117" s="345"/>
      <c r="Z117" s="345"/>
      <c r="AA117" s="345"/>
      <c r="AB117" s="345"/>
      <c r="AC117" s="345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5"/>
      <c r="O118" s="345"/>
      <c r="P118" s="345"/>
      <c r="Q118" s="345"/>
      <c r="R118" s="345"/>
      <c r="S118" s="345"/>
      <c r="T118" s="345"/>
      <c r="U118" s="345"/>
      <c r="V118" s="345"/>
      <c r="W118" s="345"/>
      <c r="X118" s="345"/>
      <c r="Y118" s="345"/>
      <c r="Z118" s="345"/>
      <c r="AA118" s="345"/>
      <c r="AB118" s="345"/>
      <c r="AC118" s="345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5"/>
      <c r="O119" s="345"/>
      <c r="P119" s="345"/>
      <c r="Q119" s="345"/>
      <c r="R119" s="345"/>
      <c r="S119" s="345"/>
      <c r="T119" s="345"/>
      <c r="U119" s="345"/>
      <c r="V119" s="345"/>
      <c r="W119" s="345"/>
      <c r="X119" s="345"/>
      <c r="Y119" s="345"/>
      <c r="Z119" s="345"/>
      <c r="AA119" s="345"/>
      <c r="AB119" s="345"/>
      <c r="AC119" s="345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5"/>
      <c r="O120" s="345"/>
      <c r="P120" s="345"/>
      <c r="Q120" s="345"/>
      <c r="R120" s="345"/>
      <c r="S120" s="345"/>
      <c r="T120" s="345"/>
      <c r="U120" s="345"/>
      <c r="V120" s="345"/>
      <c r="W120" s="345"/>
      <c r="X120" s="345"/>
      <c r="Y120" s="345"/>
      <c r="Z120" s="345"/>
      <c r="AA120" s="345"/>
      <c r="AB120" s="345"/>
      <c r="AC120" s="345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5"/>
      <c r="O121" s="345"/>
      <c r="P121" s="345"/>
      <c r="Q121" s="345"/>
      <c r="R121" s="345"/>
      <c r="S121" s="345"/>
      <c r="T121" s="345"/>
      <c r="U121" s="345"/>
      <c r="V121" s="345"/>
      <c r="W121" s="345"/>
      <c r="X121" s="345"/>
      <c r="Y121" s="345"/>
      <c r="Z121" s="345"/>
      <c r="AA121" s="345"/>
      <c r="AB121" s="345"/>
      <c r="AC121" s="345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5"/>
      <c r="O122" s="345"/>
      <c r="P122" s="345"/>
      <c r="Q122" s="345"/>
      <c r="R122" s="345"/>
      <c r="S122" s="345"/>
      <c r="T122" s="345"/>
      <c r="U122" s="345"/>
      <c r="V122" s="345"/>
      <c r="W122" s="345"/>
      <c r="X122" s="345"/>
      <c r="Y122" s="345"/>
      <c r="Z122" s="345"/>
      <c r="AA122" s="345"/>
      <c r="AB122" s="345"/>
      <c r="AC122" s="345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5"/>
      <c r="O123" s="345"/>
      <c r="P123" s="345"/>
      <c r="Q123" s="345"/>
      <c r="R123" s="345"/>
      <c r="S123" s="345"/>
      <c r="T123" s="345"/>
      <c r="U123" s="345"/>
      <c r="V123" s="345"/>
      <c r="W123" s="345"/>
      <c r="X123" s="345"/>
      <c r="Y123" s="345"/>
      <c r="Z123" s="345"/>
      <c r="AA123" s="345"/>
      <c r="AB123" s="345"/>
      <c r="AC123" s="345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5"/>
      <c r="O124" s="345"/>
      <c r="P124" s="345"/>
      <c r="Q124" s="345"/>
      <c r="R124" s="345"/>
      <c r="S124" s="345"/>
      <c r="T124" s="345"/>
      <c r="U124" s="345"/>
      <c r="V124" s="345"/>
      <c r="W124" s="345"/>
      <c r="X124" s="345"/>
      <c r="Y124" s="345"/>
      <c r="Z124" s="345"/>
      <c r="AA124" s="345"/>
      <c r="AB124" s="345"/>
      <c r="AC124" s="345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5"/>
      <c r="O125" s="345"/>
      <c r="P125" s="345"/>
      <c r="Q125" s="345"/>
      <c r="R125" s="345"/>
      <c r="S125" s="345"/>
      <c r="T125" s="345"/>
      <c r="U125" s="345"/>
      <c r="V125" s="345"/>
      <c r="W125" s="345"/>
      <c r="X125" s="345"/>
      <c r="Y125" s="345"/>
      <c r="Z125" s="345"/>
      <c r="AA125" s="345"/>
      <c r="AB125" s="345"/>
      <c r="AC125" s="345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5"/>
      <c r="O126" s="345"/>
      <c r="P126" s="345"/>
      <c r="Q126" s="345"/>
      <c r="R126" s="345"/>
      <c r="S126" s="345"/>
      <c r="T126" s="345"/>
      <c r="U126" s="345"/>
      <c r="V126" s="345"/>
      <c r="W126" s="345"/>
      <c r="X126" s="345"/>
      <c r="Y126" s="345"/>
      <c r="Z126" s="345"/>
      <c r="AA126" s="345"/>
      <c r="AB126" s="345"/>
      <c r="AC126" s="345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5"/>
      <c r="O127" s="345"/>
      <c r="P127" s="345"/>
      <c r="Q127" s="345"/>
      <c r="R127" s="345"/>
      <c r="S127" s="345"/>
      <c r="T127" s="345"/>
      <c r="U127" s="345"/>
      <c r="V127" s="345"/>
      <c r="W127" s="345"/>
      <c r="X127" s="345"/>
      <c r="Y127" s="345"/>
      <c r="Z127" s="345"/>
      <c r="AA127" s="345"/>
      <c r="AB127" s="345"/>
      <c r="AC127" s="345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5"/>
      <c r="O128" s="345"/>
      <c r="P128" s="345"/>
      <c r="Q128" s="345"/>
      <c r="R128" s="345"/>
      <c r="S128" s="345"/>
      <c r="T128" s="345"/>
      <c r="U128" s="345"/>
      <c r="V128" s="345"/>
      <c r="W128" s="345"/>
      <c r="X128" s="345"/>
      <c r="Y128" s="345"/>
      <c r="Z128" s="345"/>
      <c r="AA128" s="345"/>
      <c r="AB128" s="345"/>
      <c r="AC128" s="345"/>
      <c r="AD128" s="83"/>
    </row>
    <row r="129" spans="1:30" s="225" customFormat="1" ht="18" customHeight="1">
      <c r="A129" s="121"/>
      <c r="B129" s="84"/>
      <c r="C129" s="85"/>
      <c r="D129" s="42"/>
      <c r="E129" s="43" t="s">
        <v>488</v>
      </c>
      <c r="F129" s="44" t="s">
        <v>482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5"/>
      <c r="O129" s="345"/>
      <c r="P129" s="345"/>
      <c r="Q129" s="345"/>
      <c r="R129" s="345"/>
      <c r="S129" s="345"/>
      <c r="T129" s="345"/>
      <c r="U129" s="345"/>
      <c r="V129" s="345"/>
      <c r="W129" s="345"/>
      <c r="X129" s="345"/>
      <c r="Y129" s="345"/>
      <c r="Z129" s="345"/>
      <c r="AA129" s="345"/>
      <c r="AB129" s="345"/>
      <c r="AC129" s="345"/>
      <c r="AD129" s="83"/>
    </row>
    <row r="130" spans="1:30" s="225" customFormat="1" ht="18" customHeight="1">
      <c r="A130" s="121"/>
      <c r="B130" s="84"/>
      <c r="C130" s="85"/>
      <c r="D130" s="42"/>
      <c r="E130" s="43" t="s">
        <v>489</v>
      </c>
      <c r="F130" s="44" t="s">
        <v>483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5"/>
      <c r="O130" s="345"/>
      <c r="P130" s="345"/>
      <c r="Q130" s="345"/>
      <c r="R130" s="345"/>
      <c r="S130" s="345"/>
      <c r="T130" s="345"/>
      <c r="U130" s="345"/>
      <c r="V130" s="345"/>
      <c r="W130" s="345"/>
      <c r="X130" s="345"/>
      <c r="Y130" s="345"/>
      <c r="Z130" s="345"/>
      <c r="AA130" s="345"/>
      <c r="AB130" s="345"/>
      <c r="AC130" s="345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51">
        <v>67.5</v>
      </c>
      <c r="O131" s="353">
        <v>0</v>
      </c>
      <c r="P131" s="355">
        <f>SUM(M131:M150)+N131+O131</f>
        <v>828.7</v>
      </c>
      <c r="Q131" s="353">
        <v>0</v>
      </c>
      <c r="R131" s="392">
        <v>0</v>
      </c>
      <c r="S131" s="349">
        <v>450</v>
      </c>
      <c r="T131" s="353">
        <v>450</v>
      </c>
      <c r="U131" s="349">
        <v>112</v>
      </c>
      <c r="V131" s="382">
        <v>112</v>
      </c>
      <c r="W131" s="349">
        <v>56</v>
      </c>
      <c r="X131" s="353">
        <v>56</v>
      </c>
      <c r="Y131" s="355">
        <f>ROUND((P131-T131),1)</f>
        <v>378.7</v>
      </c>
      <c r="Z131" s="394">
        <f>IF(OR(SUM(V131:V150)="",SUM(Q131:Q150)=""),0,IF(OR(SUM(U131:U150)=320,SUM(V131:V150)&gt;0),ROUND((SUM(Q131:Q150)-SUM(V131:V150)),1),0))</f>
        <v>-112</v>
      </c>
      <c r="AA131" s="394">
        <f>IF(OR(SUM(X131:X150)="",SUM(R131:R150)=""),0,IF(OR(SUM(W131:W150)=160,SUM(X131:X150)&gt;0),ROUND((SUM(R131:R150)-SUM(X131:X150)),1),0))</f>
        <v>-56</v>
      </c>
      <c r="AB131" s="395"/>
      <c r="AC131" s="400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52"/>
      <c r="O132" s="354"/>
      <c r="P132" s="356"/>
      <c r="Q132" s="347"/>
      <c r="R132" s="393"/>
      <c r="S132" s="347"/>
      <c r="T132" s="347"/>
      <c r="U132" s="347"/>
      <c r="V132" s="347"/>
      <c r="W132" s="347"/>
      <c r="X132" s="347"/>
      <c r="Y132" s="347"/>
      <c r="Z132" s="347"/>
      <c r="AA132" s="347"/>
      <c r="AB132" s="347"/>
      <c r="AC132" s="347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52"/>
      <c r="O133" s="354"/>
      <c r="P133" s="356"/>
      <c r="Q133" s="347"/>
      <c r="R133" s="393"/>
      <c r="S133" s="347"/>
      <c r="T133" s="347"/>
      <c r="U133" s="347"/>
      <c r="V133" s="347"/>
      <c r="W133" s="347"/>
      <c r="X133" s="347"/>
      <c r="Y133" s="347"/>
      <c r="Z133" s="347"/>
      <c r="AA133" s="347"/>
      <c r="AB133" s="347"/>
      <c r="AC133" s="347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52"/>
      <c r="O134" s="354"/>
      <c r="P134" s="356"/>
      <c r="Q134" s="347"/>
      <c r="R134" s="393"/>
      <c r="S134" s="347"/>
      <c r="T134" s="347"/>
      <c r="U134" s="347"/>
      <c r="V134" s="347"/>
      <c r="W134" s="347"/>
      <c r="X134" s="347"/>
      <c r="Y134" s="347"/>
      <c r="Z134" s="347"/>
      <c r="AA134" s="347"/>
      <c r="AB134" s="347"/>
      <c r="AC134" s="347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52"/>
      <c r="O135" s="354"/>
      <c r="P135" s="356"/>
      <c r="Q135" s="347"/>
      <c r="R135" s="393"/>
      <c r="S135" s="347"/>
      <c r="T135" s="347"/>
      <c r="U135" s="347"/>
      <c r="V135" s="347"/>
      <c r="W135" s="347"/>
      <c r="X135" s="347"/>
      <c r="Y135" s="347"/>
      <c r="Z135" s="347"/>
      <c r="AA135" s="347"/>
      <c r="AB135" s="347"/>
      <c r="AC135" s="347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52"/>
      <c r="O136" s="354"/>
      <c r="P136" s="356"/>
      <c r="Q136" s="347"/>
      <c r="R136" s="393"/>
      <c r="S136" s="347"/>
      <c r="T136" s="347"/>
      <c r="U136" s="347"/>
      <c r="V136" s="347"/>
      <c r="W136" s="347"/>
      <c r="X136" s="347"/>
      <c r="Y136" s="347"/>
      <c r="Z136" s="347"/>
      <c r="AA136" s="347"/>
      <c r="AB136" s="347"/>
      <c r="AC136" s="347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52"/>
      <c r="O137" s="354"/>
      <c r="P137" s="356"/>
      <c r="Q137" s="347"/>
      <c r="R137" s="393"/>
      <c r="S137" s="347"/>
      <c r="T137" s="347"/>
      <c r="U137" s="347"/>
      <c r="V137" s="347"/>
      <c r="W137" s="347"/>
      <c r="X137" s="347"/>
      <c r="Y137" s="347"/>
      <c r="Z137" s="347"/>
      <c r="AA137" s="347"/>
      <c r="AB137" s="347"/>
      <c r="AC137" s="347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524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52"/>
      <c r="O138" s="354"/>
      <c r="P138" s="356"/>
      <c r="Q138" s="347"/>
      <c r="R138" s="393"/>
      <c r="S138" s="347"/>
      <c r="T138" s="347"/>
      <c r="U138" s="347"/>
      <c r="V138" s="347"/>
      <c r="W138" s="347"/>
      <c r="X138" s="347"/>
      <c r="Y138" s="347"/>
      <c r="Z138" s="347"/>
      <c r="AA138" s="347"/>
      <c r="AB138" s="347"/>
      <c r="AC138" s="347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52"/>
      <c r="O139" s="354"/>
      <c r="P139" s="356"/>
      <c r="Q139" s="357"/>
      <c r="R139" s="393"/>
      <c r="S139" s="357"/>
      <c r="T139" s="357"/>
      <c r="U139" s="357"/>
      <c r="V139" s="357"/>
      <c r="W139" s="357"/>
      <c r="X139" s="357"/>
      <c r="Y139" s="357"/>
      <c r="Z139" s="357"/>
      <c r="AA139" s="357"/>
      <c r="AB139" s="357"/>
      <c r="AC139" s="357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52"/>
      <c r="O140" s="354"/>
      <c r="P140" s="356"/>
      <c r="Q140" s="357"/>
      <c r="R140" s="393"/>
      <c r="S140" s="357"/>
      <c r="T140" s="357"/>
      <c r="U140" s="357"/>
      <c r="V140" s="357"/>
      <c r="W140" s="357"/>
      <c r="X140" s="357"/>
      <c r="Y140" s="357"/>
      <c r="Z140" s="357"/>
      <c r="AA140" s="357"/>
      <c r="AB140" s="357"/>
      <c r="AC140" s="357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52"/>
      <c r="O141" s="354"/>
      <c r="P141" s="356"/>
      <c r="Q141" s="347"/>
      <c r="R141" s="393"/>
      <c r="S141" s="347"/>
      <c r="T141" s="347"/>
      <c r="U141" s="347"/>
      <c r="V141" s="347"/>
      <c r="W141" s="347"/>
      <c r="X141" s="347"/>
      <c r="Y141" s="347"/>
      <c r="Z141" s="347"/>
      <c r="AA141" s="347"/>
      <c r="AB141" s="347"/>
      <c r="AC141" s="347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52"/>
      <c r="O142" s="354"/>
      <c r="P142" s="356"/>
      <c r="Q142" s="347"/>
      <c r="R142" s="393"/>
      <c r="S142" s="347"/>
      <c r="T142" s="347"/>
      <c r="U142" s="347"/>
      <c r="V142" s="347"/>
      <c r="W142" s="347"/>
      <c r="X142" s="347"/>
      <c r="Y142" s="347"/>
      <c r="Z142" s="347"/>
      <c r="AA142" s="347"/>
      <c r="AB142" s="347"/>
      <c r="AC142" s="347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449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52"/>
      <c r="O143" s="354"/>
      <c r="P143" s="356"/>
      <c r="Q143" s="347"/>
      <c r="R143" s="393"/>
      <c r="S143" s="347"/>
      <c r="T143" s="347"/>
      <c r="U143" s="347"/>
      <c r="V143" s="347"/>
      <c r="W143" s="347"/>
      <c r="X143" s="347"/>
      <c r="Y143" s="347"/>
      <c r="Z143" s="347"/>
      <c r="AA143" s="347"/>
      <c r="AB143" s="347"/>
      <c r="AC143" s="347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451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52"/>
      <c r="O144" s="354"/>
      <c r="P144" s="356"/>
      <c r="Q144" s="347"/>
      <c r="R144" s="393"/>
      <c r="S144" s="347"/>
      <c r="T144" s="347"/>
      <c r="U144" s="347"/>
      <c r="V144" s="347"/>
      <c r="W144" s="347"/>
      <c r="X144" s="347"/>
      <c r="Y144" s="347"/>
      <c r="Z144" s="347"/>
      <c r="AA144" s="347"/>
      <c r="AB144" s="347"/>
      <c r="AC144" s="347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52"/>
      <c r="O145" s="354"/>
      <c r="P145" s="356"/>
      <c r="Q145" s="347"/>
      <c r="R145" s="393"/>
      <c r="S145" s="347"/>
      <c r="T145" s="347"/>
      <c r="U145" s="347"/>
      <c r="V145" s="347"/>
      <c r="W145" s="347"/>
      <c r="X145" s="347"/>
      <c r="Y145" s="347"/>
      <c r="Z145" s="347"/>
      <c r="AA145" s="347"/>
      <c r="AB145" s="347"/>
      <c r="AC145" s="347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52"/>
      <c r="O146" s="354"/>
      <c r="P146" s="356"/>
      <c r="Q146" s="357"/>
      <c r="R146" s="393"/>
      <c r="S146" s="357"/>
      <c r="T146" s="357"/>
      <c r="U146" s="357"/>
      <c r="V146" s="357"/>
      <c r="W146" s="357"/>
      <c r="X146" s="357"/>
      <c r="Y146" s="357"/>
      <c r="Z146" s="357"/>
      <c r="AA146" s="357"/>
      <c r="AB146" s="357"/>
      <c r="AC146" s="357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52"/>
      <c r="O147" s="354"/>
      <c r="P147" s="356"/>
      <c r="Q147" s="347"/>
      <c r="R147" s="393"/>
      <c r="S147" s="347"/>
      <c r="T147" s="347"/>
      <c r="U147" s="347"/>
      <c r="V147" s="347"/>
      <c r="W147" s="347"/>
      <c r="X147" s="347"/>
      <c r="Y147" s="347"/>
      <c r="Z147" s="347"/>
      <c r="AA147" s="347"/>
      <c r="AB147" s="347"/>
      <c r="AC147" s="347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52"/>
      <c r="O148" s="354"/>
      <c r="P148" s="356"/>
      <c r="Q148" s="347"/>
      <c r="R148" s="393"/>
      <c r="S148" s="347"/>
      <c r="T148" s="347"/>
      <c r="U148" s="347"/>
      <c r="V148" s="347"/>
      <c r="W148" s="347"/>
      <c r="X148" s="347"/>
      <c r="Y148" s="347"/>
      <c r="Z148" s="347"/>
      <c r="AA148" s="347"/>
      <c r="AB148" s="347"/>
      <c r="AC148" s="347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52"/>
      <c r="O149" s="354"/>
      <c r="P149" s="356"/>
      <c r="Q149" s="347"/>
      <c r="R149" s="393"/>
      <c r="S149" s="347"/>
      <c r="T149" s="347"/>
      <c r="U149" s="347"/>
      <c r="V149" s="347"/>
      <c r="W149" s="347"/>
      <c r="X149" s="347"/>
      <c r="Y149" s="347"/>
      <c r="Z149" s="347"/>
      <c r="AA149" s="347"/>
      <c r="AB149" s="347"/>
      <c r="AC149" s="347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52"/>
      <c r="O150" s="354"/>
      <c r="P150" s="356"/>
      <c r="Q150" s="357"/>
      <c r="R150" s="393"/>
      <c r="S150" s="357"/>
      <c r="T150" s="357"/>
      <c r="U150" s="357"/>
      <c r="V150" s="357"/>
      <c r="W150" s="357"/>
      <c r="X150" s="357"/>
      <c r="Y150" s="357"/>
      <c r="Z150" s="357"/>
      <c r="AA150" s="357"/>
      <c r="AB150" s="357"/>
      <c r="AC150" s="357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51">
        <v>0</v>
      </c>
      <c r="O151" s="351">
        <v>0</v>
      </c>
      <c r="P151" s="355">
        <f>SUM(M151:M170)+N151+O151</f>
        <v>509.1</v>
      </c>
      <c r="Q151" s="351">
        <v>0</v>
      </c>
      <c r="R151" s="355">
        <v>0</v>
      </c>
      <c r="S151" s="349">
        <v>267.2</v>
      </c>
      <c r="T151" s="353">
        <v>267.2</v>
      </c>
      <c r="U151" s="349">
        <v>112</v>
      </c>
      <c r="V151" s="382">
        <v>112</v>
      </c>
      <c r="W151" s="349">
        <v>56</v>
      </c>
      <c r="X151" s="353">
        <v>56</v>
      </c>
      <c r="Y151" s="355">
        <f>ROUND((P151-T151),1)</f>
        <v>241.9</v>
      </c>
      <c r="Z151" s="355">
        <f>IF(OR(SUM(V151:V170)="",SUM(Q151:Q170)=""),0,IF(OR(SUM(U151:U170)=320,SUM(V151:V170)&gt;0),ROUND((SUM(Q151:Q170)-SUM(V151:V170)),1),0))</f>
        <v>-112</v>
      </c>
      <c r="AA151" s="355">
        <f>IF(OR(SUM(X151:X170)="",SUM(R151:R170)=""),0,IF(OR(SUM(W151:W170)=160,SUM(X151:X170)&gt;0),ROUND((SUM(R151:R170)-SUM(X151:X170)),1),0))</f>
        <v>-56</v>
      </c>
      <c r="AB151" s="410"/>
      <c r="AC151" s="406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52"/>
      <c r="O152" s="352"/>
      <c r="P152" s="356"/>
      <c r="Q152" s="352"/>
      <c r="R152" s="356"/>
      <c r="S152" s="350"/>
      <c r="T152" s="354"/>
      <c r="U152" s="350"/>
      <c r="V152" s="383"/>
      <c r="W152" s="350"/>
      <c r="X152" s="354"/>
      <c r="Y152" s="356"/>
      <c r="Z152" s="356"/>
      <c r="AA152" s="356"/>
      <c r="AB152" s="411"/>
      <c r="AC152" s="412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52"/>
      <c r="O153" s="352"/>
      <c r="P153" s="347"/>
      <c r="Q153" s="352"/>
      <c r="R153" s="347"/>
      <c r="S153" s="347"/>
      <c r="T153" s="347"/>
      <c r="U153" s="347"/>
      <c r="V153" s="347"/>
      <c r="W153" s="347"/>
      <c r="X153" s="347"/>
      <c r="Y153" s="347"/>
      <c r="Z153" s="347"/>
      <c r="AA153" s="347"/>
      <c r="AB153" s="345"/>
      <c r="AC153" s="413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518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52"/>
      <c r="O154" s="352"/>
      <c r="P154" s="347"/>
      <c r="Q154" s="352"/>
      <c r="R154" s="347"/>
      <c r="S154" s="347"/>
      <c r="T154" s="347"/>
      <c r="U154" s="347"/>
      <c r="V154" s="347"/>
      <c r="W154" s="347"/>
      <c r="X154" s="347"/>
      <c r="Y154" s="347"/>
      <c r="Z154" s="347"/>
      <c r="AA154" s="347"/>
      <c r="AB154" s="345"/>
      <c r="AC154" s="413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517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52"/>
      <c r="O155" s="352"/>
      <c r="P155" s="357"/>
      <c r="Q155" s="352"/>
      <c r="R155" s="357"/>
      <c r="S155" s="357"/>
      <c r="T155" s="357"/>
      <c r="U155" s="357"/>
      <c r="V155" s="357"/>
      <c r="W155" s="357"/>
      <c r="X155" s="357"/>
      <c r="Y155" s="357"/>
      <c r="Z155" s="357"/>
      <c r="AA155" s="357"/>
      <c r="AB155" s="345"/>
      <c r="AC155" s="414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52"/>
      <c r="O156" s="352"/>
      <c r="P156" s="357"/>
      <c r="Q156" s="352"/>
      <c r="R156" s="357"/>
      <c r="S156" s="357"/>
      <c r="T156" s="357"/>
      <c r="U156" s="357"/>
      <c r="V156" s="357"/>
      <c r="W156" s="357"/>
      <c r="X156" s="357"/>
      <c r="Y156" s="357"/>
      <c r="Z156" s="357"/>
      <c r="AA156" s="357"/>
      <c r="AB156" s="345"/>
      <c r="AC156" s="414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52"/>
      <c r="O157" s="352"/>
      <c r="P157" s="347"/>
      <c r="Q157" s="352"/>
      <c r="R157" s="347"/>
      <c r="S157" s="347"/>
      <c r="T157" s="347"/>
      <c r="U157" s="347"/>
      <c r="V157" s="347"/>
      <c r="W157" s="347"/>
      <c r="X157" s="347"/>
      <c r="Y157" s="347"/>
      <c r="Z157" s="347"/>
      <c r="AA157" s="347"/>
      <c r="AB157" s="345"/>
      <c r="AC157" s="413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52"/>
      <c r="O158" s="352"/>
      <c r="P158" s="357"/>
      <c r="Q158" s="352"/>
      <c r="R158" s="357"/>
      <c r="S158" s="357"/>
      <c r="T158" s="357"/>
      <c r="U158" s="357"/>
      <c r="V158" s="357"/>
      <c r="W158" s="357"/>
      <c r="X158" s="357"/>
      <c r="Y158" s="357"/>
      <c r="Z158" s="357"/>
      <c r="AA158" s="357"/>
      <c r="AB158" s="345"/>
      <c r="AC158" s="414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52"/>
      <c r="O159" s="352"/>
      <c r="P159" s="357"/>
      <c r="Q159" s="352"/>
      <c r="R159" s="357"/>
      <c r="S159" s="357"/>
      <c r="T159" s="357"/>
      <c r="U159" s="357"/>
      <c r="V159" s="357"/>
      <c r="W159" s="357"/>
      <c r="X159" s="357"/>
      <c r="Y159" s="357"/>
      <c r="Z159" s="357"/>
      <c r="AA159" s="357"/>
      <c r="AB159" s="345"/>
      <c r="AC159" s="414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52"/>
      <c r="O160" s="352"/>
      <c r="P160" s="357"/>
      <c r="Q160" s="352"/>
      <c r="R160" s="357"/>
      <c r="S160" s="357"/>
      <c r="T160" s="357"/>
      <c r="U160" s="357"/>
      <c r="V160" s="357"/>
      <c r="W160" s="357"/>
      <c r="X160" s="357"/>
      <c r="Y160" s="357"/>
      <c r="Z160" s="357"/>
      <c r="AA160" s="357"/>
      <c r="AB160" s="345"/>
      <c r="AC160" s="414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52"/>
      <c r="O161" s="352"/>
      <c r="P161" s="357"/>
      <c r="Q161" s="352"/>
      <c r="R161" s="357"/>
      <c r="S161" s="357"/>
      <c r="T161" s="357"/>
      <c r="U161" s="357"/>
      <c r="V161" s="357"/>
      <c r="W161" s="357"/>
      <c r="X161" s="357"/>
      <c r="Y161" s="357"/>
      <c r="Z161" s="357"/>
      <c r="AA161" s="357"/>
      <c r="AB161" s="345"/>
      <c r="AC161" s="414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52"/>
      <c r="O162" s="352"/>
      <c r="P162" s="357"/>
      <c r="Q162" s="352"/>
      <c r="R162" s="357"/>
      <c r="S162" s="357"/>
      <c r="T162" s="357"/>
      <c r="U162" s="357"/>
      <c r="V162" s="357"/>
      <c r="W162" s="357"/>
      <c r="X162" s="357"/>
      <c r="Y162" s="357"/>
      <c r="Z162" s="357"/>
      <c r="AA162" s="357"/>
      <c r="AB162" s="345"/>
      <c r="AC162" s="414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52"/>
      <c r="O163" s="352"/>
      <c r="P163" s="347"/>
      <c r="Q163" s="352"/>
      <c r="R163" s="347"/>
      <c r="S163" s="347"/>
      <c r="T163" s="347"/>
      <c r="U163" s="347"/>
      <c r="V163" s="347"/>
      <c r="W163" s="347"/>
      <c r="X163" s="347"/>
      <c r="Y163" s="347"/>
      <c r="Z163" s="347"/>
      <c r="AA163" s="347"/>
      <c r="AB163" s="345"/>
      <c r="AC163" s="413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52"/>
      <c r="O164" s="352"/>
      <c r="P164" s="347"/>
      <c r="Q164" s="352"/>
      <c r="R164" s="347"/>
      <c r="S164" s="347"/>
      <c r="T164" s="347"/>
      <c r="U164" s="347"/>
      <c r="V164" s="347"/>
      <c r="W164" s="347"/>
      <c r="X164" s="347"/>
      <c r="Y164" s="347"/>
      <c r="Z164" s="347"/>
      <c r="AA164" s="347"/>
      <c r="AB164" s="345"/>
      <c r="AC164" s="413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52"/>
      <c r="O165" s="352"/>
      <c r="P165" s="347"/>
      <c r="Q165" s="352"/>
      <c r="R165" s="347"/>
      <c r="S165" s="347"/>
      <c r="T165" s="347"/>
      <c r="U165" s="347"/>
      <c r="V165" s="347"/>
      <c r="W165" s="347"/>
      <c r="X165" s="347"/>
      <c r="Y165" s="347"/>
      <c r="Z165" s="347"/>
      <c r="AA165" s="347"/>
      <c r="AB165" s="345"/>
      <c r="AC165" s="413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52"/>
      <c r="O166" s="352"/>
      <c r="P166" s="347"/>
      <c r="Q166" s="352"/>
      <c r="R166" s="347"/>
      <c r="S166" s="347"/>
      <c r="T166" s="347"/>
      <c r="U166" s="347"/>
      <c r="V166" s="347"/>
      <c r="W166" s="347"/>
      <c r="X166" s="347"/>
      <c r="Y166" s="347"/>
      <c r="Z166" s="347"/>
      <c r="AA166" s="347"/>
      <c r="AB166" s="345"/>
      <c r="AC166" s="413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52"/>
      <c r="O167" s="352"/>
      <c r="P167" s="347"/>
      <c r="Q167" s="352"/>
      <c r="R167" s="347"/>
      <c r="S167" s="347"/>
      <c r="T167" s="347"/>
      <c r="U167" s="347"/>
      <c r="V167" s="347"/>
      <c r="W167" s="347"/>
      <c r="X167" s="347"/>
      <c r="Y167" s="347"/>
      <c r="Z167" s="347"/>
      <c r="AA167" s="347"/>
      <c r="AB167" s="345"/>
      <c r="AC167" s="413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52"/>
      <c r="O168" s="352"/>
      <c r="P168" s="347"/>
      <c r="Q168" s="352"/>
      <c r="R168" s="347"/>
      <c r="S168" s="347"/>
      <c r="T168" s="347"/>
      <c r="U168" s="347"/>
      <c r="V168" s="347"/>
      <c r="W168" s="347"/>
      <c r="X168" s="347"/>
      <c r="Y168" s="347"/>
      <c r="Z168" s="347"/>
      <c r="AA168" s="347"/>
      <c r="AB168" s="345"/>
      <c r="AC168" s="413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52"/>
      <c r="O169" s="352"/>
      <c r="P169" s="347"/>
      <c r="Q169" s="352"/>
      <c r="R169" s="347"/>
      <c r="S169" s="347"/>
      <c r="T169" s="347"/>
      <c r="U169" s="347"/>
      <c r="V169" s="347"/>
      <c r="W169" s="347"/>
      <c r="X169" s="347"/>
      <c r="Y169" s="347"/>
      <c r="Z169" s="347"/>
      <c r="AA169" s="347"/>
      <c r="AB169" s="345"/>
      <c r="AC169" s="413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52"/>
      <c r="O170" s="352"/>
      <c r="P170" s="342"/>
      <c r="Q170" s="352"/>
      <c r="R170" s="347"/>
      <c r="S170" s="347"/>
      <c r="T170" s="347"/>
      <c r="U170" s="347"/>
      <c r="V170" s="347"/>
      <c r="W170" s="347"/>
      <c r="X170" s="347"/>
      <c r="Y170" s="347"/>
      <c r="Z170" s="347"/>
      <c r="AA170" s="347"/>
      <c r="AB170" s="338"/>
      <c r="AC170" s="413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51">
        <v>67.5</v>
      </c>
      <c r="O171" s="351">
        <v>0</v>
      </c>
      <c r="P171" s="355">
        <f>SUM(M171:M189)+N171+O171</f>
        <v>729.1</v>
      </c>
      <c r="Q171" s="351">
        <v>0</v>
      </c>
      <c r="R171" s="355">
        <v>44</v>
      </c>
      <c r="S171" s="349">
        <v>450</v>
      </c>
      <c r="T171" s="353">
        <v>450</v>
      </c>
      <c r="U171" s="349">
        <v>112</v>
      </c>
      <c r="V171" s="382">
        <v>112</v>
      </c>
      <c r="W171" s="349">
        <v>56</v>
      </c>
      <c r="X171" s="353">
        <v>56</v>
      </c>
      <c r="Y171" s="380">
        <f t="shared" ref="Y171" si="9">ROUND((P171-T171),1)</f>
        <v>279.10000000000002</v>
      </c>
      <c r="Z171" s="407">
        <f>IF(OR(SUM(V171:V188)="",SUM(Q171:Q188)=""),0,IF(OR(SUM(U171:U188)=320,SUM(V171:V188)&gt;0),ROUND((SUM(Q171:Q188)-SUM(V171:V188)),1),0))</f>
        <v>-112</v>
      </c>
      <c r="AA171" s="407">
        <f>IF(OR(SUM(X171:X188)="",SUM(R171:R188)=""),0,IF(OR(SUM(W171:W188)=160,SUM(X171:X188)&gt;0),ROUND((SUM(R171:R188)-SUM(X171:X188)),1),0))</f>
        <v>-12</v>
      </c>
      <c r="AB171" s="379"/>
      <c r="AC171" s="402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52"/>
      <c r="O172" s="352"/>
      <c r="P172" s="347"/>
      <c r="Q172" s="352"/>
      <c r="R172" s="347"/>
      <c r="S172" s="347"/>
      <c r="T172" s="347"/>
      <c r="U172" s="347"/>
      <c r="V172" s="347"/>
      <c r="W172" s="347"/>
      <c r="X172" s="347"/>
      <c r="Y172" s="345"/>
      <c r="Z172" s="345"/>
      <c r="AA172" s="345"/>
      <c r="AB172" s="345"/>
      <c r="AC172" s="345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52"/>
      <c r="O173" s="352"/>
      <c r="P173" s="347"/>
      <c r="Q173" s="352"/>
      <c r="R173" s="347"/>
      <c r="S173" s="347"/>
      <c r="T173" s="347"/>
      <c r="U173" s="347"/>
      <c r="V173" s="347"/>
      <c r="W173" s="347"/>
      <c r="X173" s="347"/>
      <c r="Y173" s="345"/>
      <c r="Z173" s="345"/>
      <c r="AA173" s="345"/>
      <c r="AB173" s="345"/>
      <c r="AC173" s="345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52"/>
      <c r="O174" s="352"/>
      <c r="P174" s="347"/>
      <c r="Q174" s="352"/>
      <c r="R174" s="347"/>
      <c r="S174" s="347"/>
      <c r="T174" s="347"/>
      <c r="U174" s="347"/>
      <c r="V174" s="347"/>
      <c r="W174" s="347"/>
      <c r="X174" s="347"/>
      <c r="Y174" s="345"/>
      <c r="Z174" s="345"/>
      <c r="AA174" s="345"/>
      <c r="AB174" s="345"/>
      <c r="AC174" s="345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52"/>
      <c r="O175" s="352"/>
      <c r="P175" s="347"/>
      <c r="Q175" s="352"/>
      <c r="R175" s="347"/>
      <c r="S175" s="347"/>
      <c r="T175" s="347"/>
      <c r="U175" s="347"/>
      <c r="V175" s="347"/>
      <c r="W175" s="347"/>
      <c r="X175" s="347"/>
      <c r="Y175" s="345"/>
      <c r="Z175" s="345"/>
      <c r="AA175" s="345"/>
      <c r="AB175" s="345"/>
      <c r="AC175" s="345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52"/>
      <c r="O176" s="352"/>
      <c r="P176" s="357"/>
      <c r="Q176" s="352"/>
      <c r="R176" s="357"/>
      <c r="S176" s="357"/>
      <c r="T176" s="357"/>
      <c r="U176" s="357"/>
      <c r="V176" s="357"/>
      <c r="W176" s="357"/>
      <c r="X176" s="357"/>
      <c r="Y176" s="345"/>
      <c r="Z176" s="345"/>
      <c r="AA176" s="345"/>
      <c r="AB176" s="345"/>
      <c r="AC176" s="345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52"/>
      <c r="O177" s="352"/>
      <c r="P177" s="357"/>
      <c r="Q177" s="352"/>
      <c r="R177" s="357"/>
      <c r="S177" s="357"/>
      <c r="T177" s="357"/>
      <c r="U177" s="357"/>
      <c r="V177" s="357"/>
      <c r="W177" s="357"/>
      <c r="X177" s="357"/>
      <c r="Y177" s="345"/>
      <c r="Z177" s="345"/>
      <c r="AA177" s="345"/>
      <c r="AB177" s="345"/>
      <c r="AC177" s="345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52"/>
      <c r="O178" s="352"/>
      <c r="P178" s="347"/>
      <c r="Q178" s="352"/>
      <c r="R178" s="347"/>
      <c r="S178" s="347"/>
      <c r="T178" s="347"/>
      <c r="U178" s="347"/>
      <c r="V178" s="347"/>
      <c r="W178" s="347"/>
      <c r="X178" s="347"/>
      <c r="Y178" s="345"/>
      <c r="Z178" s="345"/>
      <c r="AA178" s="345"/>
      <c r="AB178" s="345"/>
      <c r="AC178" s="345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52"/>
      <c r="O179" s="352"/>
      <c r="P179" s="357"/>
      <c r="Q179" s="352"/>
      <c r="R179" s="357"/>
      <c r="S179" s="357"/>
      <c r="T179" s="357"/>
      <c r="U179" s="357"/>
      <c r="V179" s="357"/>
      <c r="W179" s="357"/>
      <c r="X179" s="357"/>
      <c r="Y179" s="345"/>
      <c r="Z179" s="345"/>
      <c r="AA179" s="345"/>
      <c r="AB179" s="345"/>
      <c r="AC179" s="345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52"/>
      <c r="O180" s="352"/>
      <c r="P180" s="357"/>
      <c r="Q180" s="352"/>
      <c r="R180" s="357"/>
      <c r="S180" s="357"/>
      <c r="T180" s="357"/>
      <c r="U180" s="357"/>
      <c r="V180" s="357"/>
      <c r="W180" s="357"/>
      <c r="X180" s="357"/>
      <c r="Y180" s="345"/>
      <c r="Z180" s="345"/>
      <c r="AA180" s="345"/>
      <c r="AB180" s="345"/>
      <c r="AC180" s="345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52"/>
      <c r="O181" s="352"/>
      <c r="P181" s="347"/>
      <c r="Q181" s="352"/>
      <c r="R181" s="347"/>
      <c r="S181" s="347"/>
      <c r="T181" s="347"/>
      <c r="U181" s="347"/>
      <c r="V181" s="347"/>
      <c r="W181" s="347"/>
      <c r="X181" s="347"/>
      <c r="Y181" s="345"/>
      <c r="Z181" s="345"/>
      <c r="AA181" s="345"/>
      <c r="AB181" s="345"/>
      <c r="AC181" s="345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52"/>
      <c r="O182" s="352"/>
      <c r="P182" s="357"/>
      <c r="Q182" s="352"/>
      <c r="R182" s="357"/>
      <c r="S182" s="357"/>
      <c r="T182" s="357"/>
      <c r="U182" s="357"/>
      <c r="V182" s="357"/>
      <c r="W182" s="357"/>
      <c r="X182" s="357"/>
      <c r="Y182" s="345"/>
      <c r="Z182" s="345"/>
      <c r="AA182" s="345"/>
      <c r="AB182" s="345"/>
      <c r="AC182" s="345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52"/>
      <c r="O183" s="352"/>
      <c r="P183" s="357"/>
      <c r="Q183" s="352"/>
      <c r="R183" s="357"/>
      <c r="S183" s="357"/>
      <c r="T183" s="357"/>
      <c r="U183" s="357"/>
      <c r="V183" s="357"/>
      <c r="W183" s="357"/>
      <c r="X183" s="357"/>
      <c r="Y183" s="345"/>
      <c r="Z183" s="345"/>
      <c r="AA183" s="345"/>
      <c r="AB183" s="345"/>
      <c r="AC183" s="345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52"/>
      <c r="O184" s="352"/>
      <c r="P184" s="357"/>
      <c r="Q184" s="352"/>
      <c r="R184" s="357"/>
      <c r="S184" s="357"/>
      <c r="T184" s="357"/>
      <c r="U184" s="357"/>
      <c r="V184" s="357"/>
      <c r="W184" s="357"/>
      <c r="X184" s="357"/>
      <c r="Y184" s="345"/>
      <c r="Z184" s="345"/>
      <c r="AA184" s="345"/>
      <c r="AB184" s="345"/>
      <c r="AC184" s="345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52"/>
      <c r="O185" s="352"/>
      <c r="P185" s="347"/>
      <c r="Q185" s="352"/>
      <c r="R185" s="347"/>
      <c r="S185" s="347"/>
      <c r="T185" s="347"/>
      <c r="U185" s="347"/>
      <c r="V185" s="347"/>
      <c r="W185" s="347"/>
      <c r="X185" s="347"/>
      <c r="Y185" s="345"/>
      <c r="Z185" s="345"/>
      <c r="AA185" s="345"/>
      <c r="AB185" s="345"/>
      <c r="AC185" s="345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52"/>
      <c r="O186" s="352"/>
      <c r="P186" s="347"/>
      <c r="Q186" s="352"/>
      <c r="R186" s="347"/>
      <c r="S186" s="347"/>
      <c r="T186" s="347"/>
      <c r="U186" s="347"/>
      <c r="V186" s="347"/>
      <c r="W186" s="347"/>
      <c r="X186" s="347"/>
      <c r="Y186" s="345"/>
      <c r="Z186" s="345"/>
      <c r="AA186" s="345"/>
      <c r="AB186" s="345"/>
      <c r="AC186" s="345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52"/>
      <c r="O187" s="352"/>
      <c r="P187" s="347"/>
      <c r="Q187" s="352"/>
      <c r="R187" s="347"/>
      <c r="S187" s="347"/>
      <c r="T187" s="347"/>
      <c r="U187" s="347"/>
      <c r="V187" s="347"/>
      <c r="W187" s="347"/>
      <c r="X187" s="347"/>
      <c r="Y187" s="345"/>
      <c r="Z187" s="345"/>
      <c r="AA187" s="345"/>
      <c r="AB187" s="345"/>
      <c r="AC187" s="345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52"/>
      <c r="O188" s="352"/>
      <c r="P188" s="347"/>
      <c r="Q188" s="352"/>
      <c r="R188" s="347"/>
      <c r="S188" s="347"/>
      <c r="T188" s="347"/>
      <c r="U188" s="347"/>
      <c r="V188" s="347"/>
      <c r="W188" s="347"/>
      <c r="X188" s="347"/>
      <c r="Y188" s="345"/>
      <c r="Z188" s="345"/>
      <c r="AA188" s="345"/>
      <c r="AB188" s="345"/>
      <c r="AC188" s="345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52"/>
      <c r="O189" s="352"/>
      <c r="P189" s="347"/>
      <c r="Q189" s="352"/>
      <c r="R189" s="347"/>
      <c r="S189" s="347"/>
      <c r="T189" s="347"/>
      <c r="U189" s="347"/>
      <c r="V189" s="347"/>
      <c r="W189" s="347"/>
      <c r="X189" s="347"/>
      <c r="Y189" s="345"/>
      <c r="Z189" s="345"/>
      <c r="AA189" s="345"/>
      <c r="AB189" s="345"/>
      <c r="AC189" s="345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52"/>
      <c r="O190" s="352"/>
      <c r="P190" s="347"/>
      <c r="Q190" s="352"/>
      <c r="R190" s="357"/>
      <c r="S190" s="357"/>
      <c r="T190" s="357"/>
      <c r="U190" s="357"/>
      <c r="V190" s="357"/>
      <c r="W190" s="357"/>
      <c r="X190" s="357"/>
      <c r="Y190" s="345"/>
      <c r="Z190" s="345"/>
      <c r="AA190" s="345"/>
      <c r="AB190" s="345"/>
      <c r="AC190" s="345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51">
        <v>67.5</v>
      </c>
      <c r="O191" s="351">
        <v>0</v>
      </c>
      <c r="P191" s="355">
        <f>SUM(M191:M211)+N191+O191</f>
        <v>957.09999999999991</v>
      </c>
      <c r="Q191" s="351">
        <v>0</v>
      </c>
      <c r="R191" s="355">
        <v>44</v>
      </c>
      <c r="S191" s="349">
        <v>450</v>
      </c>
      <c r="T191" s="353">
        <v>450</v>
      </c>
      <c r="U191" s="349">
        <v>112</v>
      </c>
      <c r="V191" s="382">
        <v>112</v>
      </c>
      <c r="W191" s="349">
        <v>56</v>
      </c>
      <c r="X191" s="353">
        <v>56</v>
      </c>
      <c r="Y191" s="380">
        <f t="shared" ref="Y191" si="13">ROUND((P191-T191),1)</f>
        <v>507.1</v>
      </c>
      <c r="Z191" s="407">
        <f>IF(OR(SUM(V191:V211)="",SUM(Q191:Q211)=""),0,IF(OR(SUM(U191:U211)=320,SUM(V191:V211)&gt;0),ROUND((SUM(Q191:Q211)-SUM(V191:V211)),1),0))</f>
        <v>-112</v>
      </c>
      <c r="AA191" s="407">
        <f>IF(OR(SUM(X191:X211)="",SUM(R191:R211)=""),0,IF(OR(SUM(W191:W211)=160,SUM(X191:X211)&gt;0),ROUND((SUM(R191:R211)-SUM(X191:X211)),1),0))</f>
        <v>-12</v>
      </c>
      <c r="AB191" s="379"/>
      <c r="AC191" s="402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52"/>
      <c r="O192" s="352"/>
      <c r="P192" s="347"/>
      <c r="Q192" s="352"/>
      <c r="R192" s="347"/>
      <c r="S192" s="347"/>
      <c r="T192" s="347"/>
      <c r="U192" s="347"/>
      <c r="V192" s="347"/>
      <c r="W192" s="347"/>
      <c r="X192" s="347"/>
      <c r="Y192" s="345"/>
      <c r="Z192" s="345"/>
      <c r="AA192" s="345"/>
      <c r="AB192" s="345"/>
      <c r="AC192" s="345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52"/>
      <c r="O193" s="352"/>
      <c r="P193" s="347"/>
      <c r="Q193" s="352"/>
      <c r="R193" s="347"/>
      <c r="S193" s="347"/>
      <c r="T193" s="347"/>
      <c r="U193" s="347"/>
      <c r="V193" s="347"/>
      <c r="W193" s="347"/>
      <c r="X193" s="347"/>
      <c r="Y193" s="345"/>
      <c r="Z193" s="345"/>
      <c r="AA193" s="345"/>
      <c r="AB193" s="345"/>
      <c r="AC193" s="345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473</v>
      </c>
      <c r="F194" s="128" t="s">
        <v>471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52"/>
      <c r="O194" s="352"/>
      <c r="P194" s="357"/>
      <c r="Q194" s="352"/>
      <c r="R194" s="357"/>
      <c r="S194" s="357"/>
      <c r="T194" s="357"/>
      <c r="U194" s="357"/>
      <c r="V194" s="357"/>
      <c r="W194" s="357"/>
      <c r="X194" s="357"/>
      <c r="Y194" s="345"/>
      <c r="Z194" s="345"/>
      <c r="AA194" s="345"/>
      <c r="AB194" s="345"/>
      <c r="AC194" s="345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474</v>
      </c>
      <c r="F195" s="128" t="s">
        <v>472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52"/>
      <c r="O195" s="352"/>
      <c r="P195" s="357"/>
      <c r="Q195" s="352"/>
      <c r="R195" s="357"/>
      <c r="S195" s="357"/>
      <c r="T195" s="357"/>
      <c r="U195" s="357"/>
      <c r="V195" s="357"/>
      <c r="W195" s="357"/>
      <c r="X195" s="357"/>
      <c r="Y195" s="345"/>
      <c r="Z195" s="345"/>
      <c r="AA195" s="345"/>
      <c r="AB195" s="345"/>
      <c r="AC195" s="345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52"/>
      <c r="O196" s="352"/>
      <c r="P196" s="347"/>
      <c r="Q196" s="352"/>
      <c r="R196" s="347"/>
      <c r="S196" s="347"/>
      <c r="T196" s="347"/>
      <c r="U196" s="347"/>
      <c r="V196" s="347"/>
      <c r="W196" s="347"/>
      <c r="X196" s="347"/>
      <c r="Y196" s="345"/>
      <c r="Z196" s="345"/>
      <c r="AA196" s="345"/>
      <c r="AB196" s="345"/>
      <c r="AC196" s="345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475</v>
      </c>
      <c r="F197" s="128" t="s">
        <v>471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52"/>
      <c r="O197" s="352"/>
      <c r="P197" s="357"/>
      <c r="Q197" s="352"/>
      <c r="R197" s="357"/>
      <c r="S197" s="357"/>
      <c r="T197" s="357"/>
      <c r="U197" s="357"/>
      <c r="V197" s="357"/>
      <c r="W197" s="357"/>
      <c r="X197" s="357"/>
      <c r="Y197" s="345"/>
      <c r="Z197" s="345"/>
      <c r="AA197" s="345"/>
      <c r="AB197" s="345"/>
      <c r="AC197" s="345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476</v>
      </c>
      <c r="F198" s="128" t="s">
        <v>472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52"/>
      <c r="O198" s="352"/>
      <c r="P198" s="357"/>
      <c r="Q198" s="352"/>
      <c r="R198" s="357"/>
      <c r="S198" s="357"/>
      <c r="T198" s="357"/>
      <c r="U198" s="357"/>
      <c r="V198" s="357"/>
      <c r="W198" s="357"/>
      <c r="X198" s="357"/>
      <c r="Y198" s="345"/>
      <c r="Z198" s="345"/>
      <c r="AA198" s="345"/>
      <c r="AB198" s="345"/>
      <c r="AC198" s="345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52"/>
      <c r="O199" s="352"/>
      <c r="P199" s="347"/>
      <c r="Q199" s="352"/>
      <c r="R199" s="347"/>
      <c r="S199" s="347"/>
      <c r="T199" s="347"/>
      <c r="U199" s="347"/>
      <c r="V199" s="347"/>
      <c r="W199" s="347"/>
      <c r="X199" s="347"/>
      <c r="Y199" s="345"/>
      <c r="Z199" s="345"/>
      <c r="AA199" s="345"/>
      <c r="AB199" s="345"/>
      <c r="AC199" s="345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52"/>
      <c r="O200" s="352"/>
      <c r="P200" s="347"/>
      <c r="Q200" s="352"/>
      <c r="R200" s="347"/>
      <c r="S200" s="347"/>
      <c r="T200" s="347"/>
      <c r="U200" s="347"/>
      <c r="V200" s="347"/>
      <c r="W200" s="347"/>
      <c r="X200" s="347"/>
      <c r="Y200" s="345"/>
      <c r="Z200" s="345"/>
      <c r="AA200" s="345"/>
      <c r="AB200" s="345"/>
      <c r="AC200" s="345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52"/>
      <c r="O201" s="352"/>
      <c r="P201" s="347"/>
      <c r="Q201" s="352"/>
      <c r="R201" s="347"/>
      <c r="S201" s="347"/>
      <c r="T201" s="347"/>
      <c r="U201" s="347"/>
      <c r="V201" s="347"/>
      <c r="W201" s="347"/>
      <c r="X201" s="347"/>
      <c r="Y201" s="345"/>
      <c r="Z201" s="345"/>
      <c r="AA201" s="345"/>
      <c r="AB201" s="345"/>
      <c r="AC201" s="345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52"/>
      <c r="O202" s="352"/>
      <c r="P202" s="357"/>
      <c r="Q202" s="352"/>
      <c r="R202" s="357"/>
      <c r="S202" s="357"/>
      <c r="T202" s="357"/>
      <c r="U202" s="357"/>
      <c r="V202" s="357"/>
      <c r="W202" s="357"/>
      <c r="X202" s="357"/>
      <c r="Y202" s="345"/>
      <c r="Z202" s="345"/>
      <c r="AA202" s="345"/>
      <c r="AB202" s="345"/>
      <c r="AC202" s="345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52"/>
      <c r="O203" s="352"/>
      <c r="P203" s="357"/>
      <c r="Q203" s="352"/>
      <c r="R203" s="357"/>
      <c r="S203" s="357"/>
      <c r="T203" s="357"/>
      <c r="U203" s="357"/>
      <c r="V203" s="357"/>
      <c r="W203" s="357"/>
      <c r="X203" s="357"/>
      <c r="Y203" s="345"/>
      <c r="Z203" s="345"/>
      <c r="AA203" s="345"/>
      <c r="AB203" s="345"/>
      <c r="AC203" s="345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52"/>
      <c r="O204" s="352"/>
      <c r="P204" s="357"/>
      <c r="Q204" s="352"/>
      <c r="R204" s="357"/>
      <c r="S204" s="357"/>
      <c r="T204" s="357"/>
      <c r="U204" s="357"/>
      <c r="V204" s="357"/>
      <c r="W204" s="357"/>
      <c r="X204" s="357"/>
      <c r="Y204" s="345"/>
      <c r="Z204" s="345"/>
      <c r="AA204" s="345"/>
      <c r="AB204" s="345"/>
      <c r="AC204" s="345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52"/>
      <c r="O205" s="352"/>
      <c r="P205" s="357"/>
      <c r="Q205" s="352"/>
      <c r="R205" s="357"/>
      <c r="S205" s="357"/>
      <c r="T205" s="357"/>
      <c r="U205" s="357"/>
      <c r="V205" s="357"/>
      <c r="W205" s="357"/>
      <c r="X205" s="357"/>
      <c r="Y205" s="345"/>
      <c r="Z205" s="345"/>
      <c r="AA205" s="345"/>
      <c r="AB205" s="345"/>
      <c r="AC205" s="345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52"/>
      <c r="O206" s="352"/>
      <c r="P206" s="357"/>
      <c r="Q206" s="352"/>
      <c r="R206" s="357"/>
      <c r="S206" s="357"/>
      <c r="T206" s="357"/>
      <c r="U206" s="357"/>
      <c r="V206" s="357"/>
      <c r="W206" s="357"/>
      <c r="X206" s="357"/>
      <c r="Y206" s="345"/>
      <c r="Z206" s="345"/>
      <c r="AA206" s="345"/>
      <c r="AB206" s="345"/>
      <c r="AC206" s="345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52"/>
      <c r="O207" s="352"/>
      <c r="P207" s="357"/>
      <c r="Q207" s="352"/>
      <c r="R207" s="357"/>
      <c r="S207" s="357"/>
      <c r="T207" s="357"/>
      <c r="U207" s="357"/>
      <c r="V207" s="357"/>
      <c r="W207" s="357"/>
      <c r="X207" s="357"/>
      <c r="Y207" s="345"/>
      <c r="Z207" s="345"/>
      <c r="AA207" s="345"/>
      <c r="AB207" s="345"/>
      <c r="AC207" s="345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52"/>
      <c r="O208" s="352"/>
      <c r="P208" s="357"/>
      <c r="Q208" s="352"/>
      <c r="R208" s="357"/>
      <c r="S208" s="357"/>
      <c r="T208" s="357"/>
      <c r="U208" s="357"/>
      <c r="V208" s="357"/>
      <c r="W208" s="357"/>
      <c r="X208" s="357"/>
      <c r="Y208" s="345"/>
      <c r="Z208" s="345"/>
      <c r="AA208" s="345"/>
      <c r="AB208" s="345"/>
      <c r="AC208" s="345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52"/>
      <c r="O209" s="352"/>
      <c r="P209" s="347"/>
      <c r="Q209" s="352"/>
      <c r="R209" s="347"/>
      <c r="S209" s="347"/>
      <c r="T209" s="347"/>
      <c r="U209" s="347"/>
      <c r="V209" s="347"/>
      <c r="W209" s="347"/>
      <c r="X209" s="347"/>
      <c r="Y209" s="345"/>
      <c r="Z209" s="345"/>
      <c r="AA209" s="345"/>
      <c r="AB209" s="345"/>
      <c r="AC209" s="345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52"/>
      <c r="O210" s="352"/>
      <c r="P210" s="357"/>
      <c r="Q210" s="352"/>
      <c r="R210" s="357"/>
      <c r="S210" s="357"/>
      <c r="T210" s="357"/>
      <c r="U210" s="357"/>
      <c r="V210" s="357"/>
      <c r="W210" s="357"/>
      <c r="X210" s="357"/>
      <c r="Y210" s="345"/>
      <c r="Z210" s="345"/>
      <c r="AA210" s="345"/>
      <c r="AB210" s="345"/>
      <c r="AC210" s="345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471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52"/>
      <c r="O211" s="352"/>
      <c r="P211" s="347"/>
      <c r="Q211" s="352"/>
      <c r="R211" s="347"/>
      <c r="S211" s="347"/>
      <c r="T211" s="347"/>
      <c r="U211" s="347"/>
      <c r="V211" s="347"/>
      <c r="W211" s="347"/>
      <c r="X211" s="347"/>
      <c r="Y211" s="345"/>
      <c r="Z211" s="345"/>
      <c r="AA211" s="345"/>
      <c r="AB211" s="345"/>
      <c r="AC211" s="345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51">
        <v>67.5</v>
      </c>
      <c r="O212" s="351">
        <v>0</v>
      </c>
      <c r="P212" s="355">
        <f>SUM(M212:M229)+N212+O212</f>
        <v>807.8</v>
      </c>
      <c r="Q212" s="351">
        <v>0</v>
      </c>
      <c r="R212" s="355">
        <v>44</v>
      </c>
      <c r="S212" s="349">
        <v>450</v>
      </c>
      <c r="T212" s="353">
        <v>450</v>
      </c>
      <c r="U212" s="349">
        <v>112</v>
      </c>
      <c r="V212" s="382">
        <v>112</v>
      </c>
      <c r="W212" s="349">
        <v>56</v>
      </c>
      <c r="X212" s="353">
        <v>56</v>
      </c>
      <c r="Y212" s="380">
        <f>ROUND((P212-T212),1)</f>
        <v>357.8</v>
      </c>
      <c r="Z212" s="407">
        <f>IF(OR(SUM(V212:V228)="",SUM(Q212:Q228)=""),0,IF(OR(SUM(U212:U228)=320,SUM(V212:V228)&gt;0),ROUND((SUM(Q212:Q228)-SUM(V212:V228)),1),0))</f>
        <v>-112</v>
      </c>
      <c r="AA212" s="407">
        <f>IF(OR(SUM(X212:X228)="",SUM(R212:R228)=""),0,IF(OR(SUM(W212:W228)=160,SUM(X212:X228)&gt;0),ROUND((SUM(R212:R228)-SUM(X212:X228)),1),0))</f>
        <v>-12</v>
      </c>
      <c r="AB212" s="379"/>
      <c r="AC212" s="402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52"/>
      <c r="O213" s="352"/>
      <c r="P213" s="347"/>
      <c r="Q213" s="352"/>
      <c r="R213" s="347"/>
      <c r="S213" s="347"/>
      <c r="T213" s="347"/>
      <c r="U213" s="347"/>
      <c r="V213" s="347"/>
      <c r="W213" s="347"/>
      <c r="X213" s="347"/>
      <c r="Y213" s="345"/>
      <c r="Z213" s="345"/>
      <c r="AA213" s="345"/>
      <c r="AB213" s="345"/>
      <c r="AC213" s="345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52"/>
      <c r="O214" s="352"/>
      <c r="P214" s="347"/>
      <c r="Q214" s="352"/>
      <c r="R214" s="347"/>
      <c r="S214" s="347"/>
      <c r="T214" s="347"/>
      <c r="U214" s="347"/>
      <c r="V214" s="347"/>
      <c r="W214" s="347"/>
      <c r="X214" s="347"/>
      <c r="Y214" s="345"/>
      <c r="Z214" s="345"/>
      <c r="AA214" s="345"/>
      <c r="AB214" s="345"/>
      <c r="AC214" s="345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52"/>
      <c r="O215" s="352"/>
      <c r="P215" s="347"/>
      <c r="Q215" s="352"/>
      <c r="R215" s="347"/>
      <c r="S215" s="347"/>
      <c r="T215" s="347"/>
      <c r="U215" s="347"/>
      <c r="V215" s="347"/>
      <c r="W215" s="347"/>
      <c r="X215" s="347"/>
      <c r="Y215" s="345"/>
      <c r="Z215" s="345"/>
      <c r="AA215" s="345"/>
      <c r="AB215" s="345"/>
      <c r="AC215" s="345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52"/>
      <c r="O216" s="352"/>
      <c r="P216" s="347"/>
      <c r="Q216" s="352"/>
      <c r="R216" s="347"/>
      <c r="S216" s="347"/>
      <c r="T216" s="347"/>
      <c r="U216" s="347"/>
      <c r="V216" s="347"/>
      <c r="W216" s="347"/>
      <c r="X216" s="347"/>
      <c r="Y216" s="345"/>
      <c r="Z216" s="345"/>
      <c r="AA216" s="345"/>
      <c r="AB216" s="345"/>
      <c r="AC216" s="345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52"/>
      <c r="O217" s="352"/>
      <c r="P217" s="347"/>
      <c r="Q217" s="352"/>
      <c r="R217" s="347"/>
      <c r="S217" s="347"/>
      <c r="T217" s="347"/>
      <c r="U217" s="347"/>
      <c r="V217" s="347"/>
      <c r="W217" s="347"/>
      <c r="X217" s="347"/>
      <c r="Y217" s="345"/>
      <c r="Z217" s="345"/>
      <c r="AA217" s="345"/>
      <c r="AB217" s="345"/>
      <c r="AC217" s="345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52"/>
      <c r="O218" s="352"/>
      <c r="P218" s="347"/>
      <c r="Q218" s="352"/>
      <c r="R218" s="347"/>
      <c r="S218" s="347"/>
      <c r="T218" s="347"/>
      <c r="U218" s="347"/>
      <c r="V218" s="347"/>
      <c r="W218" s="347"/>
      <c r="X218" s="347"/>
      <c r="Y218" s="345"/>
      <c r="Z218" s="345"/>
      <c r="AA218" s="345"/>
      <c r="AB218" s="345"/>
      <c r="AC218" s="345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52"/>
      <c r="O219" s="352"/>
      <c r="P219" s="357"/>
      <c r="Q219" s="352"/>
      <c r="R219" s="357"/>
      <c r="S219" s="357"/>
      <c r="T219" s="357"/>
      <c r="U219" s="357"/>
      <c r="V219" s="357"/>
      <c r="W219" s="357"/>
      <c r="X219" s="357"/>
      <c r="Y219" s="345"/>
      <c r="Z219" s="345"/>
      <c r="AA219" s="345"/>
      <c r="AB219" s="345"/>
      <c r="AC219" s="345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52"/>
      <c r="O220" s="352"/>
      <c r="P220" s="357"/>
      <c r="Q220" s="352"/>
      <c r="R220" s="357"/>
      <c r="S220" s="357"/>
      <c r="T220" s="357"/>
      <c r="U220" s="357"/>
      <c r="V220" s="357"/>
      <c r="W220" s="357"/>
      <c r="X220" s="357"/>
      <c r="Y220" s="345"/>
      <c r="Z220" s="345"/>
      <c r="AA220" s="345"/>
      <c r="AB220" s="345"/>
      <c r="AC220" s="345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460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52"/>
      <c r="O221" s="352"/>
      <c r="P221" s="347"/>
      <c r="Q221" s="352"/>
      <c r="R221" s="347"/>
      <c r="S221" s="347"/>
      <c r="T221" s="347"/>
      <c r="U221" s="347"/>
      <c r="V221" s="347"/>
      <c r="W221" s="347"/>
      <c r="X221" s="347"/>
      <c r="Y221" s="345"/>
      <c r="Z221" s="345"/>
      <c r="AA221" s="345"/>
      <c r="AB221" s="345"/>
      <c r="AC221" s="345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52"/>
      <c r="O222" s="352"/>
      <c r="P222" s="357"/>
      <c r="Q222" s="352"/>
      <c r="R222" s="357"/>
      <c r="S222" s="357"/>
      <c r="T222" s="357"/>
      <c r="U222" s="357"/>
      <c r="V222" s="357"/>
      <c r="W222" s="357"/>
      <c r="X222" s="357"/>
      <c r="Y222" s="345"/>
      <c r="Z222" s="345"/>
      <c r="AA222" s="345"/>
      <c r="AB222" s="345"/>
      <c r="AC222" s="345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52"/>
      <c r="O223" s="352"/>
      <c r="P223" s="357"/>
      <c r="Q223" s="352"/>
      <c r="R223" s="357"/>
      <c r="S223" s="357"/>
      <c r="T223" s="357"/>
      <c r="U223" s="357"/>
      <c r="V223" s="357"/>
      <c r="W223" s="357"/>
      <c r="X223" s="357"/>
      <c r="Y223" s="345"/>
      <c r="Z223" s="345"/>
      <c r="AA223" s="345"/>
      <c r="AB223" s="345"/>
      <c r="AC223" s="345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52"/>
      <c r="O224" s="352"/>
      <c r="P224" s="357"/>
      <c r="Q224" s="352"/>
      <c r="R224" s="357"/>
      <c r="S224" s="357"/>
      <c r="T224" s="357"/>
      <c r="U224" s="357"/>
      <c r="V224" s="357"/>
      <c r="W224" s="357"/>
      <c r="X224" s="357"/>
      <c r="Y224" s="345"/>
      <c r="Z224" s="345"/>
      <c r="AA224" s="345"/>
      <c r="AB224" s="345"/>
      <c r="AC224" s="345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52"/>
      <c r="O225" s="352"/>
      <c r="P225" s="357"/>
      <c r="Q225" s="352"/>
      <c r="R225" s="357"/>
      <c r="S225" s="357"/>
      <c r="T225" s="357"/>
      <c r="U225" s="357"/>
      <c r="V225" s="357"/>
      <c r="W225" s="357"/>
      <c r="X225" s="357"/>
      <c r="Y225" s="345"/>
      <c r="Z225" s="345"/>
      <c r="AA225" s="345"/>
      <c r="AB225" s="345"/>
      <c r="AC225" s="345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52"/>
      <c r="O226" s="352"/>
      <c r="P226" s="347"/>
      <c r="Q226" s="352"/>
      <c r="R226" s="347"/>
      <c r="S226" s="347"/>
      <c r="T226" s="347"/>
      <c r="U226" s="347"/>
      <c r="V226" s="347"/>
      <c r="W226" s="347"/>
      <c r="X226" s="347"/>
      <c r="Y226" s="345"/>
      <c r="Z226" s="345"/>
      <c r="AA226" s="345"/>
      <c r="AB226" s="345"/>
      <c r="AC226" s="345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52"/>
      <c r="O227" s="352"/>
      <c r="P227" s="347"/>
      <c r="Q227" s="352"/>
      <c r="R227" s="347"/>
      <c r="S227" s="347"/>
      <c r="T227" s="347"/>
      <c r="U227" s="347"/>
      <c r="V227" s="347"/>
      <c r="W227" s="347"/>
      <c r="X227" s="347"/>
      <c r="Y227" s="345"/>
      <c r="Z227" s="345"/>
      <c r="AA227" s="345"/>
      <c r="AB227" s="345"/>
      <c r="AC227" s="345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52"/>
      <c r="O228" s="352"/>
      <c r="P228" s="347"/>
      <c r="Q228" s="352"/>
      <c r="R228" s="347"/>
      <c r="S228" s="347"/>
      <c r="T228" s="347"/>
      <c r="U228" s="347"/>
      <c r="V228" s="347"/>
      <c r="W228" s="347"/>
      <c r="X228" s="347"/>
      <c r="Y228" s="345"/>
      <c r="Z228" s="345"/>
      <c r="AA228" s="345"/>
      <c r="AB228" s="345"/>
      <c r="AC228" s="345"/>
      <c r="AD228" s="83"/>
    </row>
    <row r="229" spans="1:30" ht="18" hidden="1" customHeight="1">
      <c r="A229" s="90"/>
      <c r="B229" s="358"/>
      <c r="C229" s="359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52"/>
      <c r="O229" s="352"/>
      <c r="P229" s="347"/>
      <c r="Q229" s="352"/>
      <c r="R229" s="347"/>
      <c r="S229" s="347"/>
      <c r="T229" s="347"/>
      <c r="U229" s="347"/>
      <c r="V229" s="347"/>
      <c r="W229" s="347"/>
      <c r="X229" s="347"/>
      <c r="Y229" s="345"/>
      <c r="Z229" s="345"/>
      <c r="AA229" s="345"/>
      <c r="AB229" s="345"/>
      <c r="AC229" s="345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52"/>
      <c r="O230" s="352"/>
      <c r="P230" s="347"/>
      <c r="Q230" s="352"/>
      <c r="R230" s="357"/>
      <c r="S230" s="357"/>
      <c r="T230" s="357"/>
      <c r="U230" s="357"/>
      <c r="V230" s="357"/>
      <c r="W230" s="357"/>
      <c r="X230" s="357"/>
      <c r="Y230" s="345"/>
      <c r="Z230" s="345"/>
      <c r="AA230" s="345"/>
      <c r="AB230" s="345"/>
      <c r="AC230" s="345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64">
        <v>67.5</v>
      </c>
      <c r="O231" s="367"/>
      <c r="P231" s="375">
        <f>SUM(M231:M248)+N231+O250</f>
        <v>974.40000000000009</v>
      </c>
      <c r="Q231" s="364" t="s">
        <v>98</v>
      </c>
      <c r="R231" s="375">
        <v>55</v>
      </c>
      <c r="S231" s="349" t="s">
        <v>100</v>
      </c>
      <c r="T231" s="364" t="s">
        <v>100</v>
      </c>
      <c r="U231" s="349" t="s">
        <v>101</v>
      </c>
      <c r="V231" s="364">
        <v>112</v>
      </c>
      <c r="W231" s="349" t="s">
        <v>99</v>
      </c>
      <c r="X231" s="364">
        <v>56</v>
      </c>
      <c r="Y231" s="380">
        <f>ROUND((P231-T231),1)</f>
        <v>524.4</v>
      </c>
      <c r="Z231" s="407">
        <f>IF(OR(SUM(V231:V249)="",SUM(Q231:Q249)=""),0,IF(OR(SUM(U231:U249)=320,SUM(V231:V249)&gt;0),ROUND((SUM(Q231:Q249)-SUM(V231:V249)),1),0))</f>
        <v>-112</v>
      </c>
      <c r="AA231" s="407">
        <f>IF(OR(SUM(X231:X249)="",SUM(R231:R249)=""),0,IF(OR(SUM(W231:W249)=160,SUM(X231:X249)&gt;0),ROUND((SUM(R231:R249)-SUM(X231:X249)),1),0))</f>
        <v>-1</v>
      </c>
      <c r="AB231" s="375"/>
      <c r="AC231" s="402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65"/>
      <c r="O232" s="368"/>
      <c r="P232" s="377"/>
      <c r="Q232" s="365"/>
      <c r="R232" s="377"/>
      <c r="S232" s="347"/>
      <c r="T232" s="365"/>
      <c r="U232" s="347"/>
      <c r="V232" s="365"/>
      <c r="W232" s="347"/>
      <c r="X232" s="365"/>
      <c r="Y232" s="345"/>
      <c r="Z232" s="345"/>
      <c r="AA232" s="345"/>
      <c r="AB232" s="377"/>
      <c r="AC232" s="345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65"/>
      <c r="O233" s="368"/>
      <c r="P233" s="377"/>
      <c r="Q233" s="365"/>
      <c r="R233" s="377"/>
      <c r="S233" s="347"/>
      <c r="T233" s="365"/>
      <c r="U233" s="347"/>
      <c r="V233" s="365"/>
      <c r="W233" s="347"/>
      <c r="X233" s="365"/>
      <c r="Y233" s="345"/>
      <c r="Z233" s="345"/>
      <c r="AA233" s="345"/>
      <c r="AB233" s="377"/>
      <c r="AC233" s="345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65"/>
      <c r="O234" s="368"/>
      <c r="P234" s="377"/>
      <c r="Q234" s="365"/>
      <c r="R234" s="377"/>
      <c r="S234" s="347"/>
      <c r="T234" s="365"/>
      <c r="U234" s="347"/>
      <c r="V234" s="365"/>
      <c r="W234" s="347"/>
      <c r="X234" s="365"/>
      <c r="Y234" s="345"/>
      <c r="Z234" s="345"/>
      <c r="AA234" s="345"/>
      <c r="AB234" s="377"/>
      <c r="AC234" s="345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65"/>
      <c r="O235" s="368"/>
      <c r="P235" s="377"/>
      <c r="Q235" s="365"/>
      <c r="R235" s="377"/>
      <c r="S235" s="347"/>
      <c r="T235" s="365"/>
      <c r="U235" s="347"/>
      <c r="V235" s="365"/>
      <c r="W235" s="347"/>
      <c r="X235" s="365"/>
      <c r="Y235" s="345"/>
      <c r="Z235" s="345"/>
      <c r="AA235" s="345"/>
      <c r="AB235" s="377"/>
      <c r="AC235" s="345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65"/>
      <c r="O236" s="368"/>
      <c r="P236" s="377"/>
      <c r="Q236" s="365"/>
      <c r="R236" s="377"/>
      <c r="S236" s="347"/>
      <c r="T236" s="365"/>
      <c r="U236" s="347"/>
      <c r="V236" s="365"/>
      <c r="W236" s="347"/>
      <c r="X236" s="365"/>
      <c r="Y236" s="345"/>
      <c r="Z236" s="345"/>
      <c r="AA236" s="345"/>
      <c r="AB236" s="377"/>
      <c r="AC236" s="345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65"/>
      <c r="O237" s="368"/>
      <c r="P237" s="377"/>
      <c r="Q237" s="365"/>
      <c r="R237" s="377"/>
      <c r="S237" s="347"/>
      <c r="T237" s="365"/>
      <c r="U237" s="347"/>
      <c r="V237" s="365"/>
      <c r="W237" s="347"/>
      <c r="X237" s="365"/>
      <c r="Y237" s="345"/>
      <c r="Z237" s="345"/>
      <c r="AA237" s="345"/>
      <c r="AB237" s="377"/>
      <c r="AC237" s="345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65"/>
      <c r="O238" s="368"/>
      <c r="P238" s="377"/>
      <c r="Q238" s="365"/>
      <c r="R238" s="377"/>
      <c r="S238" s="347"/>
      <c r="T238" s="365"/>
      <c r="U238" s="347"/>
      <c r="V238" s="365"/>
      <c r="W238" s="347"/>
      <c r="X238" s="365"/>
      <c r="Y238" s="345"/>
      <c r="Z238" s="345"/>
      <c r="AA238" s="345"/>
      <c r="AB238" s="377"/>
      <c r="AC238" s="345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65"/>
      <c r="O239" s="368"/>
      <c r="P239" s="377"/>
      <c r="Q239" s="365"/>
      <c r="R239" s="377"/>
      <c r="S239" s="357"/>
      <c r="T239" s="365"/>
      <c r="U239" s="357"/>
      <c r="V239" s="365"/>
      <c r="W239" s="357"/>
      <c r="X239" s="365"/>
      <c r="Y239" s="345"/>
      <c r="Z239" s="345"/>
      <c r="AA239" s="345"/>
      <c r="AB239" s="377"/>
      <c r="AC239" s="345"/>
      <c r="AD239" s="123"/>
    </row>
    <row r="240" spans="1:30" s="206" customFormat="1" ht="18" customHeight="1">
      <c r="A240" s="121"/>
      <c r="B240" s="63"/>
      <c r="C240" s="108"/>
      <c r="D240" s="42"/>
      <c r="E240" s="43" t="s">
        <v>410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65"/>
      <c r="O240" s="368"/>
      <c r="P240" s="377"/>
      <c r="Q240" s="365"/>
      <c r="R240" s="377"/>
      <c r="S240" s="357"/>
      <c r="T240" s="365"/>
      <c r="U240" s="357"/>
      <c r="V240" s="365"/>
      <c r="W240" s="357"/>
      <c r="X240" s="365"/>
      <c r="Y240" s="345"/>
      <c r="Z240" s="345"/>
      <c r="AA240" s="345"/>
      <c r="AB240" s="377"/>
      <c r="AC240" s="345"/>
      <c r="AD240" s="123"/>
    </row>
    <row r="241" spans="1:30" s="225" customFormat="1" ht="18" customHeight="1">
      <c r="A241" s="121"/>
      <c r="B241" s="63"/>
      <c r="C241" s="108"/>
      <c r="D241" s="42"/>
      <c r="E241" s="43" t="s">
        <v>477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65"/>
      <c r="O241" s="368"/>
      <c r="P241" s="377"/>
      <c r="Q241" s="365"/>
      <c r="R241" s="377"/>
      <c r="S241" s="357"/>
      <c r="T241" s="365"/>
      <c r="U241" s="357"/>
      <c r="V241" s="365"/>
      <c r="W241" s="357"/>
      <c r="X241" s="365"/>
      <c r="Y241" s="345"/>
      <c r="Z241" s="345"/>
      <c r="AA241" s="345"/>
      <c r="AB241" s="377"/>
      <c r="AC241" s="345"/>
      <c r="AD241" s="123"/>
    </row>
    <row r="242" spans="1:30" s="206" customFormat="1" ht="18" customHeight="1">
      <c r="A242" s="121"/>
      <c r="B242" s="63"/>
      <c r="C242" s="108"/>
      <c r="D242" s="42"/>
      <c r="E242" s="43" t="s">
        <v>478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65"/>
      <c r="O242" s="368"/>
      <c r="P242" s="377"/>
      <c r="Q242" s="365"/>
      <c r="R242" s="377"/>
      <c r="S242" s="357"/>
      <c r="T242" s="365"/>
      <c r="U242" s="357"/>
      <c r="V242" s="365"/>
      <c r="W242" s="357"/>
      <c r="X242" s="365"/>
      <c r="Y242" s="345"/>
      <c r="Z242" s="345"/>
      <c r="AA242" s="345"/>
      <c r="AB242" s="377"/>
      <c r="AC242" s="345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65"/>
      <c r="O243" s="368"/>
      <c r="P243" s="377"/>
      <c r="Q243" s="365"/>
      <c r="R243" s="377"/>
      <c r="S243" s="357"/>
      <c r="T243" s="365"/>
      <c r="U243" s="357"/>
      <c r="V243" s="365"/>
      <c r="W243" s="357"/>
      <c r="X243" s="365"/>
      <c r="Y243" s="345"/>
      <c r="Z243" s="345"/>
      <c r="AA243" s="345"/>
      <c r="AB243" s="377"/>
      <c r="AC243" s="345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65"/>
      <c r="O244" s="368"/>
      <c r="P244" s="377"/>
      <c r="Q244" s="365"/>
      <c r="R244" s="377"/>
      <c r="S244" s="357"/>
      <c r="T244" s="365"/>
      <c r="U244" s="357"/>
      <c r="V244" s="365"/>
      <c r="W244" s="357"/>
      <c r="X244" s="365"/>
      <c r="Y244" s="345"/>
      <c r="Z244" s="345"/>
      <c r="AA244" s="345"/>
      <c r="AB244" s="377"/>
      <c r="AC244" s="345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65"/>
      <c r="O245" s="368"/>
      <c r="P245" s="377"/>
      <c r="Q245" s="365"/>
      <c r="R245" s="377"/>
      <c r="S245" s="347"/>
      <c r="T245" s="365"/>
      <c r="U245" s="347"/>
      <c r="V245" s="365"/>
      <c r="W245" s="347"/>
      <c r="X245" s="365"/>
      <c r="Y245" s="345"/>
      <c r="Z245" s="345"/>
      <c r="AA245" s="345"/>
      <c r="AB245" s="377"/>
      <c r="AC245" s="345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65"/>
      <c r="O246" s="368"/>
      <c r="P246" s="377"/>
      <c r="Q246" s="365"/>
      <c r="R246" s="377"/>
      <c r="S246" s="357"/>
      <c r="T246" s="365"/>
      <c r="U246" s="357"/>
      <c r="V246" s="365"/>
      <c r="W246" s="357"/>
      <c r="X246" s="365"/>
      <c r="Y246" s="345"/>
      <c r="Z246" s="345"/>
      <c r="AA246" s="345"/>
      <c r="AB246" s="377"/>
      <c r="AC246" s="345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65"/>
      <c r="O247" s="368"/>
      <c r="P247" s="377"/>
      <c r="Q247" s="365"/>
      <c r="R247" s="377"/>
      <c r="S247" s="347"/>
      <c r="T247" s="365"/>
      <c r="U247" s="347"/>
      <c r="V247" s="365"/>
      <c r="W247" s="347"/>
      <c r="X247" s="365"/>
      <c r="Y247" s="345"/>
      <c r="Z247" s="345"/>
      <c r="AA247" s="345"/>
      <c r="AB247" s="377"/>
      <c r="AC247" s="345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65"/>
      <c r="O248" s="368"/>
      <c r="P248" s="377"/>
      <c r="Q248" s="365"/>
      <c r="R248" s="377"/>
      <c r="S248" s="347"/>
      <c r="T248" s="365"/>
      <c r="U248" s="347"/>
      <c r="V248" s="365"/>
      <c r="W248" s="347"/>
      <c r="X248" s="365"/>
      <c r="Y248" s="345"/>
      <c r="Z248" s="345"/>
      <c r="AA248" s="345"/>
      <c r="AB248" s="377"/>
      <c r="AC248" s="345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65"/>
      <c r="O249" s="368"/>
      <c r="P249" s="377"/>
      <c r="Q249" s="365"/>
      <c r="R249" s="377"/>
      <c r="S249" s="347"/>
      <c r="T249" s="365"/>
      <c r="U249" s="347"/>
      <c r="V249" s="365"/>
      <c r="W249" s="347"/>
      <c r="X249" s="365"/>
      <c r="Y249" s="345"/>
      <c r="Z249" s="345"/>
      <c r="AA249" s="345"/>
      <c r="AB249" s="377"/>
      <c r="AC249" s="345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91"/>
      <c r="O250" s="376"/>
      <c r="P250" s="378"/>
      <c r="Q250" s="391"/>
      <c r="R250" s="377"/>
      <c r="S250" s="357"/>
      <c r="T250" s="365"/>
      <c r="U250" s="357"/>
      <c r="V250" s="365"/>
      <c r="W250" s="357"/>
      <c r="X250" s="365"/>
      <c r="Y250" s="345"/>
      <c r="Z250" s="345"/>
      <c r="AA250" s="345"/>
      <c r="AB250" s="377"/>
      <c r="AC250" s="345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64">
        <v>67.5</v>
      </c>
      <c r="O251" s="367"/>
      <c r="P251" s="375">
        <f>SUM(M251:M270)+N251+O270</f>
        <v>838.8</v>
      </c>
      <c r="Q251" s="364" t="s">
        <v>138</v>
      </c>
      <c r="R251" s="375">
        <v>56</v>
      </c>
      <c r="S251" s="349" t="s">
        <v>100</v>
      </c>
      <c r="T251" s="364" t="s">
        <v>100</v>
      </c>
      <c r="U251" s="349" t="s">
        <v>139</v>
      </c>
      <c r="V251" s="364">
        <v>112</v>
      </c>
      <c r="W251" s="349">
        <v>56</v>
      </c>
      <c r="X251" s="364">
        <v>56</v>
      </c>
      <c r="Y251" s="380">
        <f>ROUND((P251-T251),1)</f>
        <v>388.8</v>
      </c>
      <c r="Z251" s="407">
        <f>IF(OR(SUM(V251:V270)="",SUM(Q251:Q270)=""),0,IF(OR(SUM(U251:U270)=320,SUM(V251:V270)&gt;0),ROUND((SUM(Q251:Q270)-SUM(V251:V270)),1),0))</f>
        <v>-112</v>
      </c>
      <c r="AA251" s="407">
        <f>IF(OR(SUM(X251:X270)="",SUM(R251:R270)=""),0,IF(OR(SUM(W251:W270)=160,SUM(X251:X270)&gt;0),ROUND((SUM(R251:R270)-SUM(X251:X270)),1),0))</f>
        <v>0</v>
      </c>
      <c r="AB251" s="375"/>
      <c r="AC251" s="402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65"/>
      <c r="O252" s="368"/>
      <c r="P252" s="377"/>
      <c r="Q252" s="365"/>
      <c r="R252" s="377"/>
      <c r="S252" s="347"/>
      <c r="T252" s="365"/>
      <c r="U252" s="347"/>
      <c r="V252" s="365"/>
      <c r="W252" s="347"/>
      <c r="X252" s="365"/>
      <c r="Y252" s="345"/>
      <c r="Z252" s="345"/>
      <c r="AA252" s="345"/>
      <c r="AB252" s="377"/>
      <c r="AC252" s="345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65"/>
      <c r="O253" s="368"/>
      <c r="P253" s="377"/>
      <c r="Q253" s="365"/>
      <c r="R253" s="377"/>
      <c r="S253" s="347"/>
      <c r="T253" s="365"/>
      <c r="U253" s="347"/>
      <c r="V253" s="365"/>
      <c r="W253" s="347"/>
      <c r="X253" s="365"/>
      <c r="Y253" s="345"/>
      <c r="Z253" s="345"/>
      <c r="AA253" s="345"/>
      <c r="AB253" s="377"/>
      <c r="AC253" s="345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65"/>
      <c r="O254" s="368"/>
      <c r="P254" s="377"/>
      <c r="Q254" s="365"/>
      <c r="R254" s="377"/>
      <c r="S254" s="347"/>
      <c r="T254" s="365"/>
      <c r="U254" s="347"/>
      <c r="V254" s="365"/>
      <c r="W254" s="347"/>
      <c r="X254" s="365"/>
      <c r="Y254" s="345"/>
      <c r="Z254" s="345"/>
      <c r="AA254" s="345"/>
      <c r="AB254" s="377"/>
      <c r="AC254" s="345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65"/>
      <c r="O255" s="368"/>
      <c r="P255" s="377"/>
      <c r="Q255" s="365"/>
      <c r="R255" s="377"/>
      <c r="S255" s="347"/>
      <c r="T255" s="365"/>
      <c r="U255" s="347"/>
      <c r="V255" s="365"/>
      <c r="W255" s="347"/>
      <c r="X255" s="365"/>
      <c r="Y255" s="345"/>
      <c r="Z255" s="345"/>
      <c r="AA255" s="345"/>
      <c r="AB255" s="377"/>
      <c r="AC255" s="345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65"/>
      <c r="O256" s="368"/>
      <c r="P256" s="377"/>
      <c r="Q256" s="365"/>
      <c r="R256" s="377"/>
      <c r="S256" s="357"/>
      <c r="T256" s="365"/>
      <c r="U256" s="357"/>
      <c r="V256" s="365"/>
      <c r="W256" s="357"/>
      <c r="X256" s="365"/>
      <c r="Y256" s="345"/>
      <c r="Z256" s="345"/>
      <c r="AA256" s="345"/>
      <c r="AB256" s="377"/>
      <c r="AC256" s="345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65"/>
      <c r="O257" s="368"/>
      <c r="P257" s="377"/>
      <c r="Q257" s="365"/>
      <c r="R257" s="377"/>
      <c r="S257" s="357"/>
      <c r="T257" s="365"/>
      <c r="U257" s="357"/>
      <c r="V257" s="365"/>
      <c r="W257" s="357"/>
      <c r="X257" s="365"/>
      <c r="Y257" s="345"/>
      <c r="Z257" s="345"/>
      <c r="AA257" s="345"/>
      <c r="AB257" s="377"/>
      <c r="AC257" s="345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65"/>
      <c r="O258" s="368"/>
      <c r="P258" s="377"/>
      <c r="Q258" s="365"/>
      <c r="R258" s="377"/>
      <c r="S258" s="357"/>
      <c r="T258" s="365"/>
      <c r="U258" s="357"/>
      <c r="V258" s="365"/>
      <c r="W258" s="357"/>
      <c r="X258" s="365"/>
      <c r="Y258" s="345"/>
      <c r="Z258" s="345"/>
      <c r="AA258" s="345"/>
      <c r="AB258" s="377"/>
      <c r="AC258" s="345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65"/>
      <c r="O259" s="368"/>
      <c r="P259" s="377"/>
      <c r="Q259" s="365"/>
      <c r="R259" s="377"/>
      <c r="S259" s="357"/>
      <c r="T259" s="365"/>
      <c r="U259" s="357"/>
      <c r="V259" s="365"/>
      <c r="W259" s="357"/>
      <c r="X259" s="365"/>
      <c r="Y259" s="345"/>
      <c r="Z259" s="345"/>
      <c r="AA259" s="345"/>
      <c r="AB259" s="377"/>
      <c r="AC259" s="345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65"/>
      <c r="O260" s="368"/>
      <c r="P260" s="377"/>
      <c r="Q260" s="365"/>
      <c r="R260" s="377"/>
      <c r="S260" s="357"/>
      <c r="T260" s="365"/>
      <c r="U260" s="357"/>
      <c r="V260" s="365"/>
      <c r="W260" s="357"/>
      <c r="X260" s="365"/>
      <c r="Y260" s="345"/>
      <c r="Z260" s="345"/>
      <c r="AA260" s="345"/>
      <c r="AB260" s="377"/>
      <c r="AC260" s="345"/>
      <c r="AD260" s="83"/>
    </row>
    <row r="261" spans="1:30" s="225" customFormat="1" ht="18" customHeight="1">
      <c r="A261" s="124"/>
      <c r="B261" s="99"/>
      <c r="C261" s="85"/>
      <c r="D261" s="42"/>
      <c r="E261" s="254" t="s">
        <v>395</v>
      </c>
      <c r="F261" s="255" t="s">
        <v>189</v>
      </c>
      <c r="G261" s="251">
        <v>2</v>
      </c>
      <c r="H261" s="258"/>
      <c r="I261" s="259"/>
      <c r="J261" s="253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65"/>
      <c r="O261" s="368"/>
      <c r="P261" s="377"/>
      <c r="Q261" s="365"/>
      <c r="R261" s="377"/>
      <c r="S261" s="357"/>
      <c r="T261" s="365"/>
      <c r="U261" s="357"/>
      <c r="V261" s="365"/>
      <c r="W261" s="357"/>
      <c r="X261" s="365"/>
      <c r="Y261" s="345"/>
      <c r="Z261" s="345"/>
      <c r="AA261" s="345"/>
      <c r="AB261" s="377"/>
      <c r="AC261" s="345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65"/>
      <c r="O262" s="368"/>
      <c r="P262" s="377"/>
      <c r="Q262" s="365"/>
      <c r="R262" s="377"/>
      <c r="S262" s="357"/>
      <c r="T262" s="365"/>
      <c r="U262" s="357"/>
      <c r="V262" s="365"/>
      <c r="W262" s="357"/>
      <c r="X262" s="365"/>
      <c r="Y262" s="345"/>
      <c r="Z262" s="345"/>
      <c r="AA262" s="345"/>
      <c r="AB262" s="377"/>
      <c r="AC262" s="345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65"/>
      <c r="O263" s="368"/>
      <c r="P263" s="377"/>
      <c r="Q263" s="365"/>
      <c r="R263" s="377"/>
      <c r="S263" s="357"/>
      <c r="T263" s="365"/>
      <c r="U263" s="357"/>
      <c r="V263" s="365"/>
      <c r="W263" s="357"/>
      <c r="X263" s="365"/>
      <c r="Y263" s="345"/>
      <c r="Z263" s="345"/>
      <c r="AA263" s="345"/>
      <c r="AB263" s="377"/>
      <c r="AC263" s="345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65"/>
      <c r="O264" s="368"/>
      <c r="P264" s="377"/>
      <c r="Q264" s="365"/>
      <c r="R264" s="377"/>
      <c r="S264" s="357"/>
      <c r="T264" s="365"/>
      <c r="U264" s="357"/>
      <c r="V264" s="365"/>
      <c r="W264" s="357"/>
      <c r="X264" s="365"/>
      <c r="Y264" s="345"/>
      <c r="Z264" s="345"/>
      <c r="AA264" s="345"/>
      <c r="AB264" s="377"/>
      <c r="AC264" s="345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30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30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30" si="19">ROUND(IF(OR(LEFT(E265,2)="ĐA",LEFT(E265,2)="DA",LEFT(E265,5)="Đồ án",LEFT(E265,5)="Đồán "),J265*0.5,(IF(H265&gt;0,H265*K265,"0")+IF(I265&gt;0,(I265*0.75)*L265,"0"))),1)</f>
        <v>0</v>
      </c>
      <c r="N265" s="365"/>
      <c r="O265" s="368"/>
      <c r="P265" s="377"/>
      <c r="Q265" s="365"/>
      <c r="R265" s="377"/>
      <c r="S265" s="357"/>
      <c r="T265" s="365"/>
      <c r="U265" s="357"/>
      <c r="V265" s="365"/>
      <c r="W265" s="357"/>
      <c r="X265" s="365"/>
      <c r="Y265" s="345"/>
      <c r="Z265" s="345"/>
      <c r="AA265" s="345"/>
      <c r="AB265" s="377"/>
      <c r="AC265" s="345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65"/>
      <c r="O266" s="368"/>
      <c r="P266" s="377"/>
      <c r="Q266" s="365"/>
      <c r="R266" s="377"/>
      <c r="S266" s="347"/>
      <c r="T266" s="365"/>
      <c r="U266" s="347"/>
      <c r="V266" s="365"/>
      <c r="W266" s="347"/>
      <c r="X266" s="365"/>
      <c r="Y266" s="345"/>
      <c r="Z266" s="345"/>
      <c r="AA266" s="345"/>
      <c r="AB266" s="377"/>
      <c r="AC266" s="345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65"/>
      <c r="O267" s="368"/>
      <c r="P267" s="377"/>
      <c r="Q267" s="365"/>
      <c r="R267" s="377"/>
      <c r="S267" s="347"/>
      <c r="T267" s="365"/>
      <c r="U267" s="347"/>
      <c r="V267" s="365"/>
      <c r="W267" s="347"/>
      <c r="X267" s="365"/>
      <c r="Y267" s="345"/>
      <c r="Z267" s="345"/>
      <c r="AA267" s="345"/>
      <c r="AB267" s="377"/>
      <c r="AC267" s="345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65"/>
      <c r="O268" s="368"/>
      <c r="P268" s="377"/>
      <c r="Q268" s="365"/>
      <c r="R268" s="377"/>
      <c r="S268" s="347"/>
      <c r="T268" s="365"/>
      <c r="U268" s="347"/>
      <c r="V268" s="365"/>
      <c r="W268" s="347"/>
      <c r="X268" s="365"/>
      <c r="Y268" s="345"/>
      <c r="Z268" s="345"/>
      <c r="AA268" s="345"/>
      <c r="AB268" s="377"/>
      <c r="AC268" s="345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65"/>
      <c r="O269" s="368"/>
      <c r="P269" s="377"/>
      <c r="Q269" s="365"/>
      <c r="R269" s="377"/>
      <c r="S269" s="357"/>
      <c r="T269" s="365"/>
      <c r="U269" s="357"/>
      <c r="V269" s="365"/>
      <c r="W269" s="357"/>
      <c r="X269" s="365"/>
      <c r="Y269" s="345"/>
      <c r="Z269" s="345"/>
      <c r="AA269" s="345"/>
      <c r="AB269" s="377"/>
      <c r="AC269" s="345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65"/>
      <c r="O270" s="368"/>
      <c r="P270" s="377"/>
      <c r="Q270" s="365"/>
      <c r="R270" s="377"/>
      <c r="S270" s="357"/>
      <c r="T270" s="365"/>
      <c r="U270" s="357"/>
      <c r="V270" s="365"/>
      <c r="W270" s="357"/>
      <c r="X270" s="365"/>
      <c r="Y270" s="345"/>
      <c r="Z270" s="345"/>
      <c r="AA270" s="345"/>
      <c r="AB270" s="377"/>
      <c r="AC270" s="345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58</v>
      </c>
      <c r="K271" s="87">
        <f t="shared" si="17"/>
        <v>1.2</v>
      </c>
      <c r="L271" s="87">
        <f t="shared" si="18"/>
        <v>0</v>
      </c>
      <c r="M271" s="46">
        <f t="shared" si="19"/>
        <v>36</v>
      </c>
      <c r="N271" s="364">
        <v>67.5</v>
      </c>
      <c r="O271" s="367">
        <v>0</v>
      </c>
      <c r="P271" s="375">
        <f>SUM(M271:M288)+N251+O251</f>
        <v>867.19999999999993</v>
      </c>
      <c r="Q271" s="364" t="s">
        <v>138</v>
      </c>
      <c r="R271" s="375">
        <v>50</v>
      </c>
      <c r="S271" s="349" t="s">
        <v>100</v>
      </c>
      <c r="T271" s="364" t="s">
        <v>100</v>
      </c>
      <c r="U271" s="349" t="s">
        <v>139</v>
      </c>
      <c r="V271" s="364">
        <v>112</v>
      </c>
      <c r="W271" s="349">
        <v>56</v>
      </c>
      <c r="X271" s="364">
        <v>56</v>
      </c>
      <c r="Y271" s="380">
        <f>ROUND((P271-T271),1)</f>
        <v>417.2</v>
      </c>
      <c r="Z271" s="407">
        <f>IF(OR(SUM(V271:V290)="",SUM(Q271:Q290)=""),0,IF(OR(SUM(U271:U290)=320,SUM(V271:V290)&gt;0),ROUND((SUM(Q271:Q290)-SUM(V271:V290)),1),0))</f>
        <v>-112</v>
      </c>
      <c r="AA271" s="407">
        <f>IF(OR(SUM(X271:X290)="",SUM(R271:R290)=""),0,IF(OR(SUM(W271:W290)=160,SUM(X271:X290)&gt;0),ROUND((SUM(R271:R290)-SUM(X271:X290)),1),0))</f>
        <v>-6</v>
      </c>
      <c r="AB271" s="375"/>
      <c r="AC271" s="402">
        <f>SUM(Y271:AA290)</f>
        <v>299.2</v>
      </c>
      <c r="AD271" s="102"/>
    </row>
    <row r="272" spans="1:30" s="225" customFormat="1" ht="18" customHeight="1">
      <c r="A272" s="256"/>
      <c r="B272" s="257"/>
      <c r="C272" s="96"/>
      <c r="D272" s="42">
        <v>20200002201</v>
      </c>
      <c r="E272" s="43" t="s">
        <v>490</v>
      </c>
      <c r="F272" s="44" t="s">
        <v>315</v>
      </c>
      <c r="G272" s="65">
        <v>1</v>
      </c>
      <c r="H272" s="155"/>
      <c r="I272" s="156">
        <v>30</v>
      </c>
      <c r="J272" s="80">
        <v>58</v>
      </c>
      <c r="K272" s="87">
        <f t="shared" si="17"/>
        <v>0</v>
      </c>
      <c r="L272" s="87">
        <f t="shared" si="18"/>
        <v>1.2</v>
      </c>
      <c r="M272" s="46">
        <f t="shared" si="19"/>
        <v>27</v>
      </c>
      <c r="N272" s="365"/>
      <c r="O272" s="368"/>
      <c r="P272" s="377"/>
      <c r="Q272" s="365"/>
      <c r="R272" s="377"/>
      <c r="S272" s="350"/>
      <c r="T272" s="365"/>
      <c r="U272" s="350"/>
      <c r="V272" s="365"/>
      <c r="W272" s="350"/>
      <c r="X272" s="365"/>
      <c r="Y272" s="416"/>
      <c r="Z272" s="417"/>
      <c r="AA272" s="417"/>
      <c r="AB272" s="377"/>
      <c r="AC272" s="409"/>
      <c r="AD272" s="102"/>
    </row>
    <row r="273" spans="1:30" s="225" customFormat="1" ht="18" customHeight="1">
      <c r="A273" s="256"/>
      <c r="B273" s="257"/>
      <c r="C273" s="96"/>
      <c r="D273" s="42">
        <v>20200002201</v>
      </c>
      <c r="E273" s="43" t="s">
        <v>491</v>
      </c>
      <c r="F273" s="44" t="s">
        <v>315</v>
      </c>
      <c r="G273" s="65">
        <v>1</v>
      </c>
      <c r="H273" s="155"/>
      <c r="I273" s="156">
        <v>30</v>
      </c>
      <c r="J273" s="80">
        <v>58</v>
      </c>
      <c r="K273" s="87">
        <f t="shared" si="17"/>
        <v>0</v>
      </c>
      <c r="L273" s="87">
        <f t="shared" si="18"/>
        <v>1.2</v>
      </c>
      <c r="M273" s="46">
        <f t="shared" si="19"/>
        <v>27</v>
      </c>
      <c r="N273" s="365"/>
      <c r="O273" s="368"/>
      <c r="P273" s="377"/>
      <c r="Q273" s="365"/>
      <c r="R273" s="377"/>
      <c r="S273" s="350"/>
      <c r="T273" s="365"/>
      <c r="U273" s="350"/>
      <c r="V273" s="365"/>
      <c r="W273" s="350"/>
      <c r="X273" s="365"/>
      <c r="Y273" s="416"/>
      <c r="Z273" s="417"/>
      <c r="AA273" s="417"/>
      <c r="AB273" s="377"/>
      <c r="AC273" s="409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17"/>
        <v>1</v>
      </c>
      <c r="L274" s="87">
        <f t="shared" si="18"/>
        <v>1.1000000000000001</v>
      </c>
      <c r="M274" s="46">
        <f t="shared" si="19"/>
        <v>54.8</v>
      </c>
      <c r="N274" s="365"/>
      <c r="O274" s="368"/>
      <c r="P274" s="377"/>
      <c r="Q274" s="365"/>
      <c r="R274" s="377"/>
      <c r="S274" s="347"/>
      <c r="T274" s="365"/>
      <c r="U274" s="347"/>
      <c r="V274" s="365"/>
      <c r="W274" s="347"/>
      <c r="X274" s="365"/>
      <c r="Y274" s="345"/>
      <c r="Z274" s="345"/>
      <c r="AA274" s="345"/>
      <c r="AB274" s="377"/>
      <c r="AC274" s="345"/>
      <c r="AD274" s="102"/>
    </row>
    <row r="275" spans="1:30" ht="18" customHeight="1">
      <c r="A275" s="90"/>
      <c r="B275" s="358"/>
      <c r="C275" s="359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17"/>
        <v>1</v>
      </c>
      <c r="L275" s="87">
        <f t="shared" si="18"/>
        <v>1.1000000000000001</v>
      </c>
      <c r="M275" s="46">
        <f t="shared" si="19"/>
        <v>54.8</v>
      </c>
      <c r="N275" s="365"/>
      <c r="O275" s="368"/>
      <c r="P275" s="377"/>
      <c r="Q275" s="365"/>
      <c r="R275" s="377"/>
      <c r="S275" s="347"/>
      <c r="T275" s="365"/>
      <c r="U275" s="347"/>
      <c r="V275" s="365"/>
      <c r="W275" s="347"/>
      <c r="X275" s="365"/>
      <c r="Y275" s="345"/>
      <c r="Z275" s="345"/>
      <c r="AA275" s="345"/>
      <c r="AB275" s="377"/>
      <c r="AC275" s="345"/>
      <c r="AD275" s="102"/>
    </row>
    <row r="276" spans="1:30" ht="18" customHeight="1">
      <c r="A276" s="90"/>
      <c r="B276" s="358"/>
      <c r="C276" s="359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65"/>
      <c r="O276" s="368"/>
      <c r="P276" s="377"/>
      <c r="Q276" s="365"/>
      <c r="R276" s="377"/>
      <c r="S276" s="347"/>
      <c r="T276" s="365"/>
      <c r="U276" s="347"/>
      <c r="V276" s="365"/>
      <c r="W276" s="347"/>
      <c r="X276" s="365"/>
      <c r="Y276" s="345"/>
      <c r="Z276" s="345"/>
      <c r="AA276" s="345"/>
      <c r="AB276" s="377"/>
      <c r="AC276" s="345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65"/>
      <c r="O277" s="368"/>
      <c r="P277" s="377"/>
      <c r="Q277" s="365"/>
      <c r="R277" s="377"/>
      <c r="S277" s="347"/>
      <c r="T277" s="365"/>
      <c r="U277" s="347"/>
      <c r="V277" s="365"/>
      <c r="W277" s="347"/>
      <c r="X277" s="365"/>
      <c r="Y277" s="345"/>
      <c r="Z277" s="345"/>
      <c r="AA277" s="345"/>
      <c r="AB277" s="377"/>
      <c r="AC277" s="345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17"/>
        <v>1.2</v>
      </c>
      <c r="L278" s="87">
        <f t="shared" si="18"/>
        <v>1.2</v>
      </c>
      <c r="M278" s="46">
        <f t="shared" si="19"/>
        <v>63</v>
      </c>
      <c r="N278" s="365"/>
      <c r="O278" s="368"/>
      <c r="P278" s="377"/>
      <c r="Q278" s="365"/>
      <c r="R278" s="377"/>
      <c r="S278" s="347"/>
      <c r="T278" s="365"/>
      <c r="U278" s="347"/>
      <c r="V278" s="365"/>
      <c r="W278" s="347"/>
      <c r="X278" s="365"/>
      <c r="Y278" s="345"/>
      <c r="Z278" s="345"/>
      <c r="AA278" s="345"/>
      <c r="AB278" s="377"/>
      <c r="AC278" s="345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398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65"/>
      <c r="O279" s="368"/>
      <c r="P279" s="377"/>
      <c r="Q279" s="365"/>
      <c r="R279" s="377"/>
      <c r="S279" s="347"/>
      <c r="T279" s="365"/>
      <c r="U279" s="347"/>
      <c r="V279" s="365"/>
      <c r="W279" s="347"/>
      <c r="X279" s="365"/>
      <c r="Y279" s="345"/>
      <c r="Z279" s="345"/>
      <c r="AA279" s="345"/>
      <c r="AB279" s="377"/>
      <c r="AC279" s="345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400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65"/>
      <c r="O280" s="368"/>
      <c r="P280" s="377"/>
      <c r="Q280" s="365"/>
      <c r="R280" s="377"/>
      <c r="S280" s="357"/>
      <c r="T280" s="365"/>
      <c r="U280" s="357"/>
      <c r="V280" s="365"/>
      <c r="W280" s="357"/>
      <c r="X280" s="365"/>
      <c r="Y280" s="345"/>
      <c r="Z280" s="345"/>
      <c r="AA280" s="345"/>
      <c r="AB280" s="377"/>
      <c r="AC280" s="345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393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17"/>
        <v>1</v>
      </c>
      <c r="L281" s="87">
        <f t="shared" si="18"/>
        <v>1.1000000000000001</v>
      </c>
      <c r="M281" s="46">
        <f t="shared" si="19"/>
        <v>54.8</v>
      </c>
      <c r="N281" s="365"/>
      <c r="O281" s="368"/>
      <c r="P281" s="377"/>
      <c r="Q281" s="365"/>
      <c r="R281" s="377"/>
      <c r="S281" s="357"/>
      <c r="T281" s="365"/>
      <c r="U281" s="357"/>
      <c r="V281" s="365"/>
      <c r="W281" s="357"/>
      <c r="X281" s="365"/>
      <c r="Y281" s="345"/>
      <c r="Z281" s="345"/>
      <c r="AA281" s="345"/>
      <c r="AB281" s="377"/>
      <c r="AC281" s="345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393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7"/>
        <v>1</v>
      </c>
      <c r="L282" s="87">
        <f t="shared" si="18"/>
        <v>1.1000000000000001</v>
      </c>
      <c r="M282" s="46">
        <f t="shared" si="19"/>
        <v>54.8</v>
      </c>
      <c r="N282" s="365"/>
      <c r="O282" s="368"/>
      <c r="P282" s="377"/>
      <c r="Q282" s="365"/>
      <c r="R282" s="377"/>
      <c r="S282" s="357"/>
      <c r="T282" s="365"/>
      <c r="U282" s="357"/>
      <c r="V282" s="365"/>
      <c r="W282" s="357"/>
      <c r="X282" s="365"/>
      <c r="Y282" s="345"/>
      <c r="Z282" s="345"/>
      <c r="AA282" s="345"/>
      <c r="AB282" s="377"/>
      <c r="AC282" s="345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465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65"/>
      <c r="O283" s="368"/>
      <c r="P283" s="377"/>
      <c r="Q283" s="365"/>
      <c r="R283" s="377"/>
      <c r="S283" s="357"/>
      <c r="T283" s="365"/>
      <c r="U283" s="357"/>
      <c r="V283" s="365"/>
      <c r="W283" s="357"/>
      <c r="X283" s="365"/>
      <c r="Y283" s="345"/>
      <c r="Z283" s="345"/>
      <c r="AA283" s="345"/>
      <c r="AB283" s="377"/>
      <c r="AC283" s="345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467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65"/>
      <c r="O284" s="368"/>
      <c r="P284" s="377"/>
      <c r="Q284" s="365"/>
      <c r="R284" s="377"/>
      <c r="S284" s="357"/>
      <c r="T284" s="365"/>
      <c r="U284" s="357"/>
      <c r="V284" s="365"/>
      <c r="W284" s="357"/>
      <c r="X284" s="365"/>
      <c r="Y284" s="345"/>
      <c r="Z284" s="345"/>
      <c r="AA284" s="345"/>
      <c r="AB284" s="377"/>
      <c r="AC284" s="345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65"/>
      <c r="O285" s="368"/>
      <c r="P285" s="377"/>
      <c r="Q285" s="365"/>
      <c r="R285" s="377"/>
      <c r="S285" s="357"/>
      <c r="T285" s="365"/>
      <c r="U285" s="357"/>
      <c r="V285" s="365"/>
      <c r="W285" s="357"/>
      <c r="X285" s="365"/>
      <c r="Y285" s="345"/>
      <c r="Z285" s="345"/>
      <c r="AA285" s="345"/>
      <c r="AB285" s="377"/>
      <c r="AC285" s="345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65"/>
      <c r="O286" s="368"/>
      <c r="P286" s="377"/>
      <c r="Q286" s="365"/>
      <c r="R286" s="377"/>
      <c r="S286" s="357"/>
      <c r="T286" s="365"/>
      <c r="U286" s="357"/>
      <c r="V286" s="365"/>
      <c r="W286" s="357"/>
      <c r="X286" s="365"/>
      <c r="Y286" s="345"/>
      <c r="Z286" s="345"/>
      <c r="AA286" s="345"/>
      <c r="AB286" s="377"/>
      <c r="AC286" s="345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65"/>
      <c r="O287" s="368"/>
      <c r="P287" s="377"/>
      <c r="Q287" s="365"/>
      <c r="R287" s="377"/>
      <c r="S287" s="347"/>
      <c r="T287" s="365"/>
      <c r="U287" s="347"/>
      <c r="V287" s="365"/>
      <c r="W287" s="347"/>
      <c r="X287" s="365"/>
      <c r="Y287" s="345"/>
      <c r="Z287" s="345"/>
      <c r="AA287" s="345"/>
      <c r="AB287" s="377"/>
      <c r="AC287" s="345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65"/>
      <c r="O288" s="368"/>
      <c r="P288" s="377"/>
      <c r="Q288" s="365"/>
      <c r="R288" s="377"/>
      <c r="S288" s="357"/>
      <c r="T288" s="365"/>
      <c r="U288" s="357"/>
      <c r="V288" s="365"/>
      <c r="W288" s="357"/>
      <c r="X288" s="365"/>
      <c r="Y288" s="345"/>
      <c r="Z288" s="345"/>
      <c r="AA288" s="345"/>
      <c r="AB288" s="377"/>
      <c r="AC288" s="345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65"/>
      <c r="O289" s="368"/>
      <c r="P289" s="377"/>
      <c r="Q289" s="365"/>
      <c r="R289" s="377"/>
      <c r="S289" s="357"/>
      <c r="T289" s="365"/>
      <c r="U289" s="357"/>
      <c r="V289" s="365"/>
      <c r="W289" s="357"/>
      <c r="X289" s="365"/>
      <c r="Y289" s="345"/>
      <c r="Z289" s="345"/>
      <c r="AA289" s="345"/>
      <c r="AB289" s="377"/>
      <c r="AC289" s="345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65"/>
      <c r="O290" s="368"/>
      <c r="P290" s="377"/>
      <c r="Q290" s="365"/>
      <c r="R290" s="377"/>
      <c r="S290" s="347"/>
      <c r="T290" s="365"/>
      <c r="U290" s="347"/>
      <c r="V290" s="365"/>
      <c r="W290" s="347"/>
      <c r="X290" s="365"/>
      <c r="Y290" s="345"/>
      <c r="Z290" s="345"/>
      <c r="AA290" s="345"/>
      <c r="AB290" s="377"/>
      <c r="AC290" s="345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51">
        <v>112.5</v>
      </c>
      <c r="O291" s="353">
        <v>0</v>
      </c>
      <c r="P291" s="375">
        <f>SUM(M291:M309)+N291+O291</f>
        <v>1047.5999999999999</v>
      </c>
      <c r="Q291" s="353">
        <v>0</v>
      </c>
      <c r="R291" s="355">
        <v>50</v>
      </c>
      <c r="S291" s="349">
        <v>450</v>
      </c>
      <c r="T291" s="353">
        <v>450</v>
      </c>
      <c r="U291" s="349">
        <v>112</v>
      </c>
      <c r="V291" s="382">
        <v>112</v>
      </c>
      <c r="W291" s="349">
        <v>56</v>
      </c>
      <c r="X291" s="353">
        <v>56</v>
      </c>
      <c r="Y291" s="355">
        <f>ROUND((P291-T291),1)</f>
        <v>597.6</v>
      </c>
      <c r="Z291" s="394">
        <f>IF(OR(SUM(V291:V309)="",SUM(Q291:Q309)=""),0,IF(OR(SUM(U291:U309)=320,SUM(V291:V309)&gt;0),ROUND((SUM(Q291:Q309)-SUM(V291:V309)),1),0))</f>
        <v>-112</v>
      </c>
      <c r="AA291" s="394">
        <f>IF(OR(SUM(X291:X309)="",SUM(R291:R309)=""),0,IF(OR(SUM(W291:W309)=160,SUM(X291:X309)&gt;0),ROUND((SUM(R291:R309)-SUM(X291:X309)),1),0))</f>
        <v>-6</v>
      </c>
      <c r="AB291" s="395"/>
      <c r="AC291" s="400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347"/>
      <c r="O292" s="347"/>
      <c r="P292" s="377"/>
      <c r="Q292" s="347"/>
      <c r="R292" s="347"/>
      <c r="S292" s="347"/>
      <c r="T292" s="347"/>
      <c r="U292" s="347"/>
      <c r="V292" s="347"/>
      <c r="W292" s="347"/>
      <c r="X292" s="347"/>
      <c r="Y292" s="347"/>
      <c r="Z292" s="347"/>
      <c r="AA292" s="347"/>
      <c r="AB292" s="347"/>
      <c r="AC292" s="347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347"/>
      <c r="O293" s="347"/>
      <c r="P293" s="377"/>
      <c r="Q293" s="347"/>
      <c r="R293" s="347"/>
      <c r="S293" s="347"/>
      <c r="T293" s="347"/>
      <c r="U293" s="347"/>
      <c r="V293" s="347"/>
      <c r="W293" s="347"/>
      <c r="X293" s="347"/>
      <c r="Y293" s="347"/>
      <c r="Z293" s="347"/>
      <c r="AA293" s="347"/>
      <c r="AB293" s="347"/>
      <c r="AC293" s="347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494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57"/>
      <c r="O294" s="357"/>
      <c r="P294" s="377"/>
      <c r="Q294" s="357"/>
      <c r="R294" s="357"/>
      <c r="S294" s="357"/>
      <c r="T294" s="357"/>
      <c r="U294" s="357"/>
      <c r="V294" s="357"/>
      <c r="W294" s="357"/>
      <c r="X294" s="357"/>
      <c r="Y294" s="357"/>
      <c r="Z294" s="357"/>
      <c r="AA294" s="357"/>
      <c r="AB294" s="357"/>
      <c r="AC294" s="357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495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57"/>
      <c r="O295" s="357"/>
      <c r="P295" s="377"/>
      <c r="Q295" s="357"/>
      <c r="R295" s="357"/>
      <c r="S295" s="357"/>
      <c r="T295" s="357"/>
      <c r="U295" s="357"/>
      <c r="V295" s="357"/>
      <c r="W295" s="357"/>
      <c r="X295" s="357"/>
      <c r="Y295" s="357"/>
      <c r="Z295" s="357"/>
      <c r="AA295" s="357"/>
      <c r="AB295" s="357"/>
      <c r="AC295" s="357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347"/>
      <c r="O296" s="347"/>
      <c r="P296" s="377"/>
      <c r="Q296" s="347"/>
      <c r="R296" s="347"/>
      <c r="S296" s="347"/>
      <c r="T296" s="347"/>
      <c r="U296" s="347"/>
      <c r="V296" s="347"/>
      <c r="W296" s="347"/>
      <c r="X296" s="347"/>
      <c r="Y296" s="347"/>
      <c r="Z296" s="347"/>
      <c r="AA296" s="347"/>
      <c r="AB296" s="347"/>
      <c r="AC296" s="347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347"/>
      <c r="O297" s="347"/>
      <c r="P297" s="377"/>
      <c r="Q297" s="347"/>
      <c r="R297" s="347"/>
      <c r="S297" s="347"/>
      <c r="T297" s="347"/>
      <c r="U297" s="347"/>
      <c r="V297" s="347"/>
      <c r="W297" s="347"/>
      <c r="X297" s="347"/>
      <c r="Y297" s="347"/>
      <c r="Z297" s="347"/>
      <c r="AA297" s="347"/>
      <c r="AB297" s="347"/>
      <c r="AC297" s="347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347"/>
      <c r="O298" s="347"/>
      <c r="P298" s="377"/>
      <c r="Q298" s="347"/>
      <c r="R298" s="347"/>
      <c r="S298" s="347"/>
      <c r="T298" s="347"/>
      <c r="U298" s="347"/>
      <c r="V298" s="347"/>
      <c r="W298" s="347"/>
      <c r="X298" s="347"/>
      <c r="Y298" s="347"/>
      <c r="Z298" s="347"/>
      <c r="AA298" s="347"/>
      <c r="AB298" s="347"/>
      <c r="AC298" s="347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57"/>
      <c r="O299" s="357"/>
      <c r="P299" s="377"/>
      <c r="Q299" s="357"/>
      <c r="R299" s="357"/>
      <c r="S299" s="357"/>
      <c r="T299" s="357"/>
      <c r="U299" s="357"/>
      <c r="V299" s="357"/>
      <c r="W299" s="357"/>
      <c r="X299" s="357"/>
      <c r="Y299" s="357"/>
      <c r="Z299" s="357"/>
      <c r="AA299" s="357"/>
      <c r="AB299" s="357"/>
      <c r="AC299" s="357"/>
      <c r="AD299" s="83"/>
    </row>
    <row r="300" spans="1:30" ht="18" customHeight="1">
      <c r="A300" s="90"/>
      <c r="B300" s="107"/>
      <c r="C300" s="108"/>
      <c r="D300" s="42"/>
      <c r="E300" s="207" t="s">
        <v>395</v>
      </c>
      <c r="F300" s="208" t="s">
        <v>194</v>
      </c>
      <c r="G300" s="235">
        <v>2</v>
      </c>
      <c r="H300" s="222"/>
      <c r="I300" s="223"/>
      <c r="J300" s="236">
        <v>38</v>
      </c>
      <c r="K300" s="87">
        <f t="shared" si="17"/>
        <v>0</v>
      </c>
      <c r="L300" s="87">
        <f t="shared" si="18"/>
        <v>0</v>
      </c>
      <c r="M300" s="46">
        <f t="shared" si="19"/>
        <v>19</v>
      </c>
      <c r="N300" s="347"/>
      <c r="O300" s="347"/>
      <c r="P300" s="377"/>
      <c r="Q300" s="347"/>
      <c r="R300" s="347"/>
      <c r="S300" s="347"/>
      <c r="T300" s="347"/>
      <c r="U300" s="347"/>
      <c r="V300" s="347"/>
      <c r="W300" s="347"/>
      <c r="X300" s="347"/>
      <c r="Y300" s="347"/>
      <c r="Z300" s="347"/>
      <c r="AA300" s="347"/>
      <c r="AB300" s="347"/>
      <c r="AC300" s="347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395</v>
      </c>
      <c r="F301" s="208" t="s">
        <v>195</v>
      </c>
      <c r="G301" s="235">
        <v>2</v>
      </c>
      <c r="H301" s="222"/>
      <c r="I301" s="223"/>
      <c r="J301" s="236">
        <v>38</v>
      </c>
      <c r="K301" s="87">
        <f t="shared" si="17"/>
        <v>0</v>
      </c>
      <c r="L301" s="87">
        <f t="shared" si="18"/>
        <v>0</v>
      </c>
      <c r="M301" s="46">
        <f t="shared" si="19"/>
        <v>19</v>
      </c>
      <c r="N301" s="357"/>
      <c r="O301" s="357"/>
      <c r="P301" s="377"/>
      <c r="Q301" s="357"/>
      <c r="R301" s="357"/>
      <c r="S301" s="357"/>
      <c r="T301" s="357"/>
      <c r="U301" s="357"/>
      <c r="V301" s="357"/>
      <c r="W301" s="357"/>
      <c r="X301" s="357"/>
      <c r="Y301" s="357"/>
      <c r="Z301" s="357"/>
      <c r="AA301" s="357"/>
      <c r="AB301" s="357"/>
      <c r="AC301" s="357"/>
      <c r="AD301" s="83"/>
    </row>
    <row r="302" spans="1:30" ht="18" customHeight="1">
      <c r="A302" s="121"/>
      <c r="B302" s="107"/>
      <c r="C302" s="108"/>
      <c r="D302" s="42"/>
      <c r="E302" s="43" t="s">
        <v>396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17"/>
        <v>1.2</v>
      </c>
      <c r="L302" s="87">
        <f t="shared" si="18"/>
        <v>0</v>
      </c>
      <c r="M302" s="46">
        <f t="shared" si="19"/>
        <v>36</v>
      </c>
      <c r="N302" s="357"/>
      <c r="O302" s="357"/>
      <c r="P302" s="377"/>
      <c r="Q302" s="357"/>
      <c r="R302" s="357"/>
      <c r="S302" s="357"/>
      <c r="T302" s="357"/>
      <c r="U302" s="357"/>
      <c r="V302" s="357"/>
      <c r="W302" s="357"/>
      <c r="X302" s="357"/>
      <c r="Y302" s="357"/>
      <c r="Z302" s="357"/>
      <c r="AA302" s="357"/>
      <c r="AB302" s="357"/>
      <c r="AC302" s="357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496</v>
      </c>
      <c r="F303" s="44" t="s">
        <v>492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57"/>
      <c r="O303" s="357"/>
      <c r="P303" s="377"/>
      <c r="Q303" s="357"/>
      <c r="R303" s="357"/>
      <c r="S303" s="357"/>
      <c r="T303" s="357"/>
      <c r="U303" s="357"/>
      <c r="V303" s="357"/>
      <c r="W303" s="357"/>
      <c r="X303" s="357"/>
      <c r="Y303" s="357"/>
      <c r="Z303" s="357"/>
      <c r="AA303" s="357"/>
      <c r="AB303" s="357"/>
      <c r="AC303" s="357"/>
      <c r="AD303" s="83"/>
    </row>
    <row r="304" spans="1:30" s="225" customFormat="1" ht="18" customHeight="1">
      <c r="A304" s="121"/>
      <c r="B304" s="107"/>
      <c r="C304" s="108"/>
      <c r="D304" s="42"/>
      <c r="E304" s="43" t="s">
        <v>497</v>
      </c>
      <c r="F304" s="44" t="s">
        <v>493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57"/>
      <c r="O304" s="357"/>
      <c r="P304" s="377"/>
      <c r="Q304" s="357"/>
      <c r="R304" s="357"/>
      <c r="S304" s="357"/>
      <c r="T304" s="357"/>
      <c r="U304" s="357"/>
      <c r="V304" s="357"/>
      <c r="W304" s="357"/>
      <c r="X304" s="357"/>
      <c r="Y304" s="357"/>
      <c r="Z304" s="357"/>
      <c r="AA304" s="357"/>
      <c r="AB304" s="357"/>
      <c r="AC304" s="357"/>
      <c r="AD304" s="83"/>
    </row>
    <row r="305" spans="1:30" s="225" customFormat="1" ht="18" customHeight="1">
      <c r="A305" s="121"/>
      <c r="B305" s="107"/>
      <c r="C305" s="108"/>
      <c r="D305" s="42"/>
      <c r="E305" s="43" t="s">
        <v>498</v>
      </c>
      <c r="F305" s="44" t="s">
        <v>492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57"/>
      <c r="O305" s="357"/>
      <c r="P305" s="377"/>
      <c r="Q305" s="357"/>
      <c r="R305" s="357"/>
      <c r="S305" s="357"/>
      <c r="T305" s="357"/>
      <c r="U305" s="357"/>
      <c r="V305" s="357"/>
      <c r="W305" s="357"/>
      <c r="X305" s="357"/>
      <c r="Y305" s="357"/>
      <c r="Z305" s="357"/>
      <c r="AA305" s="357"/>
      <c r="AB305" s="357"/>
      <c r="AC305" s="357"/>
      <c r="AD305" s="83"/>
    </row>
    <row r="306" spans="1:30" s="225" customFormat="1" ht="18" customHeight="1">
      <c r="A306" s="121"/>
      <c r="B306" s="107"/>
      <c r="C306" s="108"/>
      <c r="D306" s="42"/>
      <c r="E306" s="43" t="s">
        <v>499</v>
      </c>
      <c r="F306" s="44" t="s">
        <v>493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57"/>
      <c r="O306" s="357"/>
      <c r="P306" s="377"/>
      <c r="Q306" s="357"/>
      <c r="R306" s="357"/>
      <c r="S306" s="357"/>
      <c r="T306" s="357"/>
      <c r="U306" s="357"/>
      <c r="V306" s="357"/>
      <c r="W306" s="357"/>
      <c r="X306" s="357"/>
      <c r="Y306" s="357"/>
      <c r="Z306" s="357"/>
      <c r="AA306" s="357"/>
      <c r="AB306" s="357"/>
      <c r="AC306" s="357"/>
      <c r="AD306" s="83"/>
    </row>
    <row r="307" spans="1:30" ht="18" customHeight="1">
      <c r="A307" s="121"/>
      <c r="B307" s="107"/>
      <c r="C307" s="108"/>
      <c r="D307" s="42"/>
      <c r="E307" s="43" t="s">
        <v>397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54.8</v>
      </c>
      <c r="N307" s="357"/>
      <c r="O307" s="357"/>
      <c r="P307" s="377"/>
      <c r="Q307" s="357"/>
      <c r="R307" s="357"/>
      <c r="S307" s="357"/>
      <c r="T307" s="357"/>
      <c r="U307" s="357"/>
      <c r="V307" s="357"/>
      <c r="W307" s="357"/>
      <c r="X307" s="357"/>
      <c r="Y307" s="357"/>
      <c r="Z307" s="357"/>
      <c r="AA307" s="357"/>
      <c r="AB307" s="357"/>
      <c r="AC307" s="357"/>
      <c r="AD307" s="83"/>
    </row>
    <row r="308" spans="1:30" ht="18" customHeight="1">
      <c r="A308" s="121"/>
      <c r="B308" s="107"/>
      <c r="C308" s="108"/>
      <c r="D308" s="42"/>
      <c r="E308" s="43" t="s">
        <v>407</v>
      </c>
      <c r="F308" s="44" t="s">
        <v>382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60</v>
      </c>
      <c r="N308" s="357"/>
      <c r="O308" s="357"/>
      <c r="P308" s="377"/>
      <c r="Q308" s="357"/>
      <c r="R308" s="357"/>
      <c r="S308" s="357"/>
      <c r="T308" s="357"/>
      <c r="U308" s="357"/>
      <c r="V308" s="357"/>
      <c r="W308" s="357"/>
      <c r="X308" s="357"/>
      <c r="Y308" s="357"/>
      <c r="Z308" s="357"/>
      <c r="AA308" s="357"/>
      <c r="AB308" s="357"/>
      <c r="AC308" s="357"/>
      <c r="AD308" s="83"/>
    </row>
    <row r="309" spans="1:30" ht="18" customHeight="1">
      <c r="A309" s="121"/>
      <c r="B309" s="107"/>
      <c r="C309" s="108"/>
      <c r="D309" s="42"/>
      <c r="E309" s="43" t="s">
        <v>408</v>
      </c>
      <c r="F309" s="44" t="s">
        <v>382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17"/>
        <v>1</v>
      </c>
      <c r="L309" s="87">
        <f t="shared" si="18"/>
        <v>1</v>
      </c>
      <c r="M309" s="46">
        <f t="shared" si="19"/>
        <v>67.5</v>
      </c>
      <c r="N309" s="357"/>
      <c r="O309" s="357"/>
      <c r="P309" s="377"/>
      <c r="Q309" s="357"/>
      <c r="R309" s="357"/>
      <c r="S309" s="357"/>
      <c r="T309" s="357"/>
      <c r="U309" s="357"/>
      <c r="V309" s="357"/>
      <c r="W309" s="357"/>
      <c r="X309" s="357"/>
      <c r="Y309" s="357"/>
      <c r="Z309" s="357"/>
      <c r="AA309" s="357"/>
      <c r="AB309" s="357"/>
      <c r="AC309" s="357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69.8</v>
      </c>
      <c r="N310" s="351">
        <v>67.5</v>
      </c>
      <c r="O310" s="353">
        <v>0</v>
      </c>
      <c r="P310" s="375">
        <f>SUM(M310:M329)+N310+O310</f>
        <v>1014.2</v>
      </c>
      <c r="Q310" s="353">
        <v>0</v>
      </c>
      <c r="R310" s="355">
        <v>55</v>
      </c>
      <c r="S310" s="349">
        <v>450</v>
      </c>
      <c r="T310" s="353">
        <v>450</v>
      </c>
      <c r="U310" s="349">
        <v>112</v>
      </c>
      <c r="V310" s="382">
        <v>112</v>
      </c>
      <c r="W310" s="349">
        <v>56</v>
      </c>
      <c r="X310" s="353">
        <v>56</v>
      </c>
      <c r="Y310" s="355">
        <f>ROUND((P310-T310),1)</f>
        <v>564.20000000000005</v>
      </c>
      <c r="Z310" s="394">
        <f>IF(OR(SUM(V310:V329)="",SUM(Q310:Q329)=""),0,IF(OR(SUM(U310:U329)=320,SUM(V310:V329)&gt;0),ROUND((SUM(Q310:Q329)-SUM(V310:V329)),1),0))</f>
        <v>-112</v>
      </c>
      <c r="AA310" s="394">
        <f>IF(OR(SUM(X310:X329)="",SUM(R310:R329)=""),0,IF(OR(SUM(W310:W329)=160,SUM(X310:X329)&gt;0),ROUND((SUM(R310:R329)-SUM(X310:X329)),1),0))</f>
        <v>-1</v>
      </c>
      <c r="AB310" s="395"/>
      <c r="AC310" s="400">
        <f>SUM(Y310:AA329)</f>
        <v>451.20000000000005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17"/>
        <v>1</v>
      </c>
      <c r="L311" s="87">
        <f t="shared" si="18"/>
        <v>1</v>
      </c>
      <c r="M311" s="46">
        <f t="shared" si="19"/>
        <v>67.5</v>
      </c>
      <c r="N311" s="347"/>
      <c r="O311" s="347"/>
      <c r="P311" s="377"/>
      <c r="Q311" s="347"/>
      <c r="R311" s="347"/>
      <c r="S311" s="347"/>
      <c r="T311" s="347"/>
      <c r="U311" s="347"/>
      <c r="V311" s="347"/>
      <c r="W311" s="347"/>
      <c r="X311" s="347"/>
      <c r="Y311" s="347"/>
      <c r="Z311" s="347"/>
      <c r="AA311" s="347"/>
      <c r="AB311" s="347"/>
      <c r="AC311" s="347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283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17"/>
        <v>1.3</v>
      </c>
      <c r="L312" s="87">
        <f t="shared" si="18"/>
        <v>0</v>
      </c>
      <c r="M312" s="46">
        <f t="shared" si="19"/>
        <v>39</v>
      </c>
      <c r="N312" s="347"/>
      <c r="O312" s="347"/>
      <c r="P312" s="377"/>
      <c r="Q312" s="347"/>
      <c r="R312" s="347"/>
      <c r="S312" s="347"/>
      <c r="T312" s="347"/>
      <c r="U312" s="347"/>
      <c r="V312" s="347"/>
      <c r="W312" s="347"/>
      <c r="X312" s="347"/>
      <c r="Y312" s="347"/>
      <c r="Z312" s="347"/>
      <c r="AA312" s="347"/>
      <c r="AB312" s="347"/>
      <c r="AC312" s="347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366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57"/>
      <c r="O313" s="357"/>
      <c r="P313" s="377"/>
      <c r="Q313" s="357"/>
      <c r="R313" s="357"/>
      <c r="S313" s="357"/>
      <c r="T313" s="357"/>
      <c r="U313" s="357"/>
      <c r="V313" s="357"/>
      <c r="W313" s="357"/>
      <c r="X313" s="357"/>
      <c r="Y313" s="357"/>
      <c r="Z313" s="357"/>
      <c r="AA313" s="357"/>
      <c r="AB313" s="357"/>
      <c r="AC313" s="357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367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17"/>
        <v>0</v>
      </c>
      <c r="L314" s="87">
        <f t="shared" si="18"/>
        <v>1.1000000000000001</v>
      </c>
      <c r="M314" s="46">
        <f t="shared" si="19"/>
        <v>24.8</v>
      </c>
      <c r="N314" s="357"/>
      <c r="O314" s="357"/>
      <c r="P314" s="377"/>
      <c r="Q314" s="357"/>
      <c r="R314" s="357"/>
      <c r="S314" s="357"/>
      <c r="T314" s="357"/>
      <c r="U314" s="357"/>
      <c r="V314" s="357"/>
      <c r="W314" s="357"/>
      <c r="X314" s="357"/>
      <c r="Y314" s="357"/>
      <c r="Z314" s="357"/>
      <c r="AA314" s="357"/>
      <c r="AB314" s="357"/>
      <c r="AC314" s="357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284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347"/>
      <c r="O315" s="347"/>
      <c r="P315" s="377"/>
      <c r="Q315" s="347"/>
      <c r="R315" s="347"/>
      <c r="S315" s="347"/>
      <c r="T315" s="347"/>
      <c r="U315" s="347"/>
      <c r="V315" s="347"/>
      <c r="W315" s="347"/>
      <c r="X315" s="347"/>
      <c r="Y315" s="347"/>
      <c r="Z315" s="347"/>
      <c r="AA315" s="347"/>
      <c r="AB315" s="347"/>
      <c r="AC315" s="347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285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7"/>
        <v>1</v>
      </c>
      <c r="L316" s="87">
        <f t="shared" si="18"/>
        <v>1.1000000000000001</v>
      </c>
      <c r="M316" s="46">
        <f t="shared" si="19"/>
        <v>79.5</v>
      </c>
      <c r="N316" s="347"/>
      <c r="O316" s="347"/>
      <c r="P316" s="377"/>
      <c r="Q316" s="347"/>
      <c r="R316" s="347"/>
      <c r="S316" s="347"/>
      <c r="T316" s="347"/>
      <c r="U316" s="347"/>
      <c r="V316" s="347"/>
      <c r="W316" s="347"/>
      <c r="X316" s="347"/>
      <c r="Y316" s="347"/>
      <c r="Z316" s="347"/>
      <c r="AA316" s="347"/>
      <c r="AB316" s="347"/>
      <c r="AC316" s="347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17"/>
        <v>0</v>
      </c>
      <c r="L317" s="87">
        <f t="shared" si="18"/>
        <v>0</v>
      </c>
      <c r="M317" s="46">
        <f t="shared" si="19"/>
        <v>0</v>
      </c>
      <c r="N317" s="347"/>
      <c r="O317" s="347"/>
      <c r="P317" s="377"/>
      <c r="Q317" s="347"/>
      <c r="R317" s="347"/>
      <c r="S317" s="347"/>
      <c r="T317" s="347"/>
      <c r="U317" s="347"/>
      <c r="V317" s="347"/>
      <c r="W317" s="347"/>
      <c r="X317" s="347"/>
      <c r="Y317" s="347"/>
      <c r="Z317" s="347"/>
      <c r="AA317" s="347"/>
      <c r="AB317" s="347"/>
      <c r="AC317" s="347"/>
      <c r="AD317" s="83"/>
    </row>
    <row r="318" spans="1:30" ht="18" customHeight="1">
      <c r="A318" s="90"/>
      <c r="B318" s="107"/>
      <c r="C318" s="108"/>
      <c r="D318" s="42">
        <v>21100015201</v>
      </c>
      <c r="E318" s="43" t="s">
        <v>201</v>
      </c>
      <c r="F318" s="44" t="s">
        <v>260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17"/>
        <v>1.2</v>
      </c>
      <c r="L318" s="87">
        <f t="shared" si="18"/>
        <v>1.2</v>
      </c>
      <c r="M318" s="46">
        <f t="shared" si="19"/>
        <v>81</v>
      </c>
      <c r="N318" s="347"/>
      <c r="O318" s="347"/>
      <c r="P318" s="377"/>
      <c r="Q318" s="347"/>
      <c r="R318" s="347"/>
      <c r="S318" s="347"/>
      <c r="T318" s="347"/>
      <c r="U318" s="347"/>
      <c r="V318" s="347"/>
      <c r="W318" s="347"/>
      <c r="X318" s="347"/>
      <c r="Y318" s="347"/>
      <c r="Z318" s="347"/>
      <c r="AA318" s="347"/>
      <c r="AB318" s="347"/>
      <c r="AC318" s="347"/>
      <c r="AD318" s="83"/>
    </row>
    <row r="319" spans="1:30" s="273" customFormat="1" ht="18" customHeight="1">
      <c r="A319" s="121"/>
      <c r="B319" s="107"/>
      <c r="C319" s="108"/>
      <c r="D319" s="42">
        <v>21100119928</v>
      </c>
      <c r="E319" s="43" t="s">
        <v>161</v>
      </c>
      <c r="F319" s="44" t="s">
        <v>147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ref="K319" si="20">IF(OR(LEFT(E319,2)="ĐA",LEFT(E319,2)="DA",LEFT(E319,5)="Đồ án",LEFT(E319,5)="Đồán ",LEFT(E319,9)="Sinh hoạt",LEFT(E319,9)="sinh hoạt",LEFT(E319,6)="Cố vấn",LEFT(E319,6)="cố vấn",LEFT(E319,4)="cvht",LEFT(E319,4)="CVHT",LEFT(E319,4)="shcn",LEFT(E319,4)="SHCN"),0,(IF(AND(H319&gt;0,J319&gt;0),IF(J319&gt;60,1.3,IF(J319&gt;35,1.2,1)),0)))</f>
        <v>1.2</v>
      </c>
      <c r="L319" s="87">
        <f t="shared" ref="L319" si="21">IF(OR(LEFT(E319,2)="ĐA",LEFT(E319,2)="DA",LEFT(E319,5)="Đồ án",LEFT(E319,5)="Đồán "),0,IF(AND(J319&gt;0,I319&gt;0),IF(AND(OR(LEFT(E319,4)="GDQP",LEFT(E319,4)="gdqp",LEFT(E319,19)="Giáo dục quốc phòng"),J319&gt;50),1.3,IF(J319&gt;35,1.2,IF(J319&gt;29,1.1,1))),0))</f>
        <v>1.2</v>
      </c>
      <c r="M319" s="46">
        <f t="shared" ref="M319" si="22">ROUND(IF(OR(LEFT(E319,2)="ĐA",LEFT(E319,2)="DA",LEFT(E319,5)="Đồ án",LEFT(E319,5)="Đồán "),J319*0.5,(IF(H319&gt;0,H319*K319,"0")+IF(I319&gt;0,(I319*0.75)*L319,"0"))),1)</f>
        <v>90</v>
      </c>
      <c r="N319" s="357"/>
      <c r="O319" s="357"/>
      <c r="P319" s="377"/>
      <c r="Q319" s="357"/>
      <c r="R319" s="357"/>
      <c r="S319" s="357"/>
      <c r="T319" s="357"/>
      <c r="U319" s="357"/>
      <c r="V319" s="357"/>
      <c r="W319" s="357"/>
      <c r="X319" s="357"/>
      <c r="Y319" s="357"/>
      <c r="Z319" s="357"/>
      <c r="AA319" s="357"/>
      <c r="AB319" s="357"/>
      <c r="AC319" s="357"/>
      <c r="AD319" s="83"/>
    </row>
    <row r="320" spans="1:30" ht="18" customHeight="1">
      <c r="A320" s="121"/>
      <c r="B320" s="107"/>
      <c r="C320" s="108"/>
      <c r="D320" s="42">
        <v>21100119903</v>
      </c>
      <c r="E320" s="43" t="s">
        <v>161</v>
      </c>
      <c r="F320" s="44" t="s">
        <v>535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7"/>
        <v>1.2</v>
      </c>
      <c r="L320" s="87">
        <f t="shared" si="18"/>
        <v>1.2</v>
      </c>
      <c r="M320" s="46">
        <f t="shared" si="19"/>
        <v>90</v>
      </c>
      <c r="N320" s="357"/>
      <c r="O320" s="357"/>
      <c r="P320" s="377"/>
      <c r="Q320" s="357"/>
      <c r="R320" s="357"/>
      <c r="S320" s="357"/>
      <c r="T320" s="357"/>
      <c r="U320" s="357"/>
      <c r="V320" s="357"/>
      <c r="W320" s="357"/>
      <c r="X320" s="357"/>
      <c r="Y320" s="357"/>
      <c r="Z320" s="357"/>
      <c r="AA320" s="357"/>
      <c r="AB320" s="357"/>
      <c r="AC320" s="357"/>
      <c r="AD320" s="83"/>
    </row>
    <row r="321" spans="1:30" ht="18" customHeight="1">
      <c r="A321" s="121"/>
      <c r="B321" s="107"/>
      <c r="C321" s="108"/>
      <c r="D321" s="42">
        <v>21100119910</v>
      </c>
      <c r="E321" s="43" t="s">
        <v>161</v>
      </c>
      <c r="F321" s="44" t="s">
        <v>536</v>
      </c>
      <c r="G321" s="65">
        <v>2</v>
      </c>
      <c r="H321" s="155">
        <v>30</v>
      </c>
      <c r="I321" s="156">
        <v>60</v>
      </c>
      <c r="J321" s="80">
        <v>40</v>
      </c>
      <c r="K321" s="87">
        <f t="shared" si="17"/>
        <v>1.2</v>
      </c>
      <c r="L321" s="87">
        <f t="shared" si="18"/>
        <v>1.2</v>
      </c>
      <c r="M321" s="46">
        <f t="shared" si="19"/>
        <v>90</v>
      </c>
      <c r="N321" s="357"/>
      <c r="O321" s="357"/>
      <c r="P321" s="377"/>
      <c r="Q321" s="357"/>
      <c r="R321" s="357"/>
      <c r="S321" s="357"/>
      <c r="T321" s="357"/>
      <c r="U321" s="357"/>
      <c r="V321" s="357"/>
      <c r="W321" s="357"/>
      <c r="X321" s="357"/>
      <c r="Y321" s="357"/>
      <c r="Z321" s="357"/>
      <c r="AA321" s="357"/>
      <c r="AB321" s="357"/>
      <c r="AC321" s="357"/>
      <c r="AD321" s="83"/>
    </row>
    <row r="322" spans="1:30" s="273" customFormat="1" ht="18" customHeight="1">
      <c r="A322" s="121"/>
      <c r="B322" s="107"/>
      <c r="C322" s="108"/>
      <c r="D322" s="42">
        <v>21100015203</v>
      </c>
      <c r="E322" s="43" t="s">
        <v>534</v>
      </c>
      <c r="F322" s="44" t="s">
        <v>183</v>
      </c>
      <c r="G322" s="159">
        <v>2</v>
      </c>
      <c r="H322" s="144">
        <v>30</v>
      </c>
      <c r="I322" s="157">
        <v>30</v>
      </c>
      <c r="J322" s="106">
        <v>50</v>
      </c>
      <c r="K322" s="87">
        <f t="shared" ref="K322" si="23">IF(OR(LEFT(E322,2)="ĐA",LEFT(E322,2)="DA",LEFT(E322,5)="Đồ án",LEFT(E322,5)="Đồán ",LEFT(E322,9)="Sinh hoạt",LEFT(E322,9)="sinh hoạt",LEFT(E322,6)="Cố vấn",LEFT(E322,6)="cố vấn",LEFT(E322,4)="cvht",LEFT(E322,4)="CVHT",LEFT(E322,4)="shcn",LEFT(E322,4)="SHCN"),0,(IF(AND(H322&gt;0,J322&gt;0),IF(J322&gt;60,1.3,IF(J322&gt;35,1.2,1)),0)))</f>
        <v>1.2</v>
      </c>
      <c r="L322" s="87">
        <f t="shared" ref="L322" si="24">IF(OR(LEFT(E322,2)="ĐA",LEFT(E322,2)="DA",LEFT(E322,5)="Đồ án",LEFT(E322,5)="Đồán "),0,IF(AND(J322&gt;0,I322&gt;0),IF(AND(OR(LEFT(E322,4)="GDQP",LEFT(E322,4)="gdqp",LEFT(E322,19)="Giáo dục quốc phòng"),J322&gt;50),1.3,IF(J322&gt;35,1.2,IF(J322&gt;29,1.1,1))),0))</f>
        <v>1.2</v>
      </c>
      <c r="M322" s="46">
        <f t="shared" ref="M322" si="25">ROUND(IF(OR(LEFT(E322,2)="ĐA",LEFT(E322,2)="DA",LEFT(E322,5)="Đồ án",LEFT(E322,5)="Đồán "),J322*0.5,(IF(H322&gt;0,H322*K322,"0")+IF(I322&gt;0,(I322*0.75)*L322,"0"))),1)</f>
        <v>63</v>
      </c>
      <c r="N322" s="357"/>
      <c r="O322" s="357"/>
      <c r="P322" s="377"/>
      <c r="Q322" s="357"/>
      <c r="R322" s="357"/>
      <c r="S322" s="357"/>
      <c r="T322" s="357"/>
      <c r="U322" s="357"/>
      <c r="V322" s="357"/>
      <c r="W322" s="357"/>
      <c r="X322" s="357"/>
      <c r="Y322" s="357"/>
      <c r="Z322" s="357"/>
      <c r="AA322" s="357"/>
      <c r="AB322" s="357"/>
      <c r="AC322" s="357"/>
      <c r="AD322" s="83"/>
    </row>
    <row r="323" spans="1:30" ht="18" customHeight="1">
      <c r="A323" s="121"/>
      <c r="B323" s="107"/>
      <c r="C323" s="108"/>
      <c r="D323" s="42" t="s">
        <v>537</v>
      </c>
      <c r="E323" s="43" t="s">
        <v>534</v>
      </c>
      <c r="F323" s="44" t="s">
        <v>206</v>
      </c>
      <c r="G323" s="159">
        <v>2</v>
      </c>
      <c r="H323" s="144">
        <v>30</v>
      </c>
      <c r="I323" s="157">
        <v>30</v>
      </c>
      <c r="J323" s="106">
        <v>50</v>
      </c>
      <c r="K323" s="87">
        <f t="shared" si="17"/>
        <v>1.2</v>
      </c>
      <c r="L323" s="87">
        <f t="shared" si="18"/>
        <v>1.2</v>
      </c>
      <c r="M323" s="46">
        <f t="shared" si="19"/>
        <v>63</v>
      </c>
      <c r="N323" s="357"/>
      <c r="O323" s="357"/>
      <c r="P323" s="377"/>
      <c r="Q323" s="357"/>
      <c r="R323" s="357"/>
      <c r="S323" s="357"/>
      <c r="T323" s="357"/>
      <c r="U323" s="357"/>
      <c r="V323" s="357"/>
      <c r="W323" s="357"/>
      <c r="X323" s="357"/>
      <c r="Y323" s="357"/>
      <c r="Z323" s="357"/>
      <c r="AA323" s="357"/>
      <c r="AB323" s="357"/>
      <c r="AC323" s="357"/>
      <c r="AD323" s="83"/>
    </row>
    <row r="324" spans="1:30" s="206" customFormat="1" ht="18" customHeight="1">
      <c r="A324" s="121"/>
      <c r="B324" s="107"/>
      <c r="C324" s="108"/>
      <c r="D324" s="42">
        <v>71400174201</v>
      </c>
      <c r="E324" s="43" t="s">
        <v>274</v>
      </c>
      <c r="F324" s="44" t="s">
        <v>145</v>
      </c>
      <c r="G324" s="159">
        <v>2</v>
      </c>
      <c r="H324" s="144">
        <v>15</v>
      </c>
      <c r="I324" s="157">
        <v>30</v>
      </c>
      <c r="J324" s="106">
        <v>30</v>
      </c>
      <c r="K324" s="87">
        <f t="shared" si="17"/>
        <v>1</v>
      </c>
      <c r="L324" s="87">
        <f t="shared" si="18"/>
        <v>1.1000000000000001</v>
      </c>
      <c r="M324" s="46">
        <f t="shared" si="19"/>
        <v>39.799999999999997</v>
      </c>
      <c r="N324" s="357"/>
      <c r="O324" s="357"/>
      <c r="P324" s="377"/>
      <c r="Q324" s="357"/>
      <c r="R324" s="357"/>
      <c r="S324" s="357"/>
      <c r="T324" s="357"/>
      <c r="U324" s="357"/>
      <c r="V324" s="357"/>
      <c r="W324" s="357"/>
      <c r="X324" s="357"/>
      <c r="Y324" s="357"/>
      <c r="Z324" s="357"/>
      <c r="AA324" s="357"/>
      <c r="AB324" s="357"/>
      <c r="AC324" s="357"/>
      <c r="AD324" s="83"/>
    </row>
    <row r="325" spans="1:30" s="206" customFormat="1" ht="18" customHeight="1">
      <c r="A325" s="121"/>
      <c r="B325" s="107"/>
      <c r="C325" s="108"/>
      <c r="D325" s="42">
        <v>71400174202</v>
      </c>
      <c r="E325" s="43" t="s">
        <v>274</v>
      </c>
      <c r="F325" s="44" t="s">
        <v>144</v>
      </c>
      <c r="G325" s="159">
        <v>2</v>
      </c>
      <c r="H325" s="144">
        <v>15</v>
      </c>
      <c r="I325" s="157">
        <v>30</v>
      </c>
      <c r="J325" s="106">
        <v>50</v>
      </c>
      <c r="K325" s="87">
        <f t="shared" si="17"/>
        <v>1.2</v>
      </c>
      <c r="L325" s="87">
        <f t="shared" si="18"/>
        <v>1.2</v>
      </c>
      <c r="M325" s="46">
        <f t="shared" si="19"/>
        <v>45</v>
      </c>
      <c r="N325" s="357"/>
      <c r="O325" s="357"/>
      <c r="P325" s="377"/>
      <c r="Q325" s="357"/>
      <c r="R325" s="357"/>
      <c r="S325" s="357"/>
      <c r="T325" s="357"/>
      <c r="U325" s="357"/>
      <c r="V325" s="357"/>
      <c r="W325" s="357"/>
      <c r="X325" s="357"/>
      <c r="Y325" s="357"/>
      <c r="Z325" s="357"/>
      <c r="AA325" s="357"/>
      <c r="AB325" s="357"/>
      <c r="AC325" s="357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57"/>
      <c r="O326" s="357"/>
      <c r="P326" s="377"/>
      <c r="Q326" s="357"/>
      <c r="R326" s="357"/>
      <c r="S326" s="357"/>
      <c r="T326" s="357"/>
      <c r="U326" s="357"/>
      <c r="V326" s="357"/>
      <c r="W326" s="357"/>
      <c r="X326" s="357"/>
      <c r="Y326" s="357"/>
      <c r="Z326" s="357"/>
      <c r="AA326" s="357"/>
      <c r="AB326" s="357"/>
      <c r="AC326" s="357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57"/>
      <c r="O327" s="357"/>
      <c r="P327" s="377"/>
      <c r="Q327" s="357"/>
      <c r="R327" s="357"/>
      <c r="S327" s="357"/>
      <c r="T327" s="357"/>
      <c r="U327" s="357"/>
      <c r="V327" s="357"/>
      <c r="W327" s="357"/>
      <c r="X327" s="357"/>
      <c r="Y327" s="357"/>
      <c r="Z327" s="357"/>
      <c r="AA327" s="357"/>
      <c r="AB327" s="357"/>
      <c r="AC327" s="357"/>
      <c r="AD327" s="83"/>
    </row>
    <row r="328" spans="1:30" s="206" customFormat="1" ht="18" hidden="1" customHeight="1">
      <c r="A328" s="121"/>
      <c r="B328" s="107"/>
      <c r="C328" s="108"/>
      <c r="D328" s="42"/>
      <c r="E328" s="43"/>
      <c r="F328" s="44"/>
      <c r="G328" s="159"/>
      <c r="H328" s="144"/>
      <c r="I328" s="157"/>
      <c r="J328" s="106"/>
      <c r="K328" s="87">
        <f t="shared" si="17"/>
        <v>0</v>
      </c>
      <c r="L328" s="87">
        <f t="shared" si="18"/>
        <v>0</v>
      </c>
      <c r="M328" s="46">
        <f t="shared" si="19"/>
        <v>0</v>
      </c>
      <c r="N328" s="357"/>
      <c r="O328" s="357"/>
      <c r="P328" s="377"/>
      <c r="Q328" s="357"/>
      <c r="R328" s="357"/>
      <c r="S328" s="357"/>
      <c r="T328" s="357"/>
      <c r="U328" s="357"/>
      <c r="V328" s="357"/>
      <c r="W328" s="357"/>
      <c r="X328" s="357"/>
      <c r="Y328" s="357"/>
      <c r="Z328" s="357"/>
      <c r="AA328" s="357"/>
      <c r="AB328" s="357"/>
      <c r="AC328" s="357"/>
      <c r="AD328" s="83"/>
    </row>
    <row r="329" spans="1:30" s="206" customFormat="1" ht="18" hidden="1" customHeight="1">
      <c r="A329" s="121"/>
      <c r="B329" s="107"/>
      <c r="C329" s="108"/>
      <c r="D329" s="42"/>
      <c r="E329" s="43"/>
      <c r="F329" s="44"/>
      <c r="G329" s="159"/>
      <c r="H329" s="144"/>
      <c r="I329" s="157"/>
      <c r="J329" s="106"/>
      <c r="K329" s="87">
        <f t="shared" si="17"/>
        <v>0</v>
      </c>
      <c r="L329" s="87">
        <f t="shared" si="18"/>
        <v>0</v>
      </c>
      <c r="M329" s="46">
        <f t="shared" si="19"/>
        <v>0</v>
      </c>
      <c r="N329" s="357"/>
      <c r="O329" s="357"/>
      <c r="P329" s="377"/>
      <c r="Q329" s="357"/>
      <c r="R329" s="357"/>
      <c r="S329" s="357"/>
      <c r="T329" s="357"/>
      <c r="U329" s="357"/>
      <c r="V329" s="357"/>
      <c r="W329" s="357"/>
      <c r="X329" s="357"/>
      <c r="Y329" s="357"/>
      <c r="Z329" s="357"/>
      <c r="AA329" s="357"/>
      <c r="AB329" s="357"/>
      <c r="AC329" s="357"/>
      <c r="AD329" s="83"/>
    </row>
    <row r="330" spans="1:30" ht="18" customHeight="1">
      <c r="A330" s="104">
        <v>17</v>
      </c>
      <c r="B330" s="60" t="s">
        <v>108</v>
      </c>
      <c r="C330" s="61" t="s">
        <v>109</v>
      </c>
      <c r="D330" s="42" t="s">
        <v>336</v>
      </c>
      <c r="E330" s="43" t="s">
        <v>178</v>
      </c>
      <c r="F330" s="44" t="s">
        <v>179</v>
      </c>
      <c r="G330" s="160">
        <v>1</v>
      </c>
      <c r="H330" s="161">
        <v>45</v>
      </c>
      <c r="I330" s="162">
        <v>0</v>
      </c>
      <c r="J330" s="106">
        <v>65</v>
      </c>
      <c r="K330" s="87">
        <f t="shared" si="17"/>
        <v>1.3</v>
      </c>
      <c r="L330" s="87">
        <f t="shared" si="18"/>
        <v>0</v>
      </c>
      <c r="M330" s="46">
        <f t="shared" si="19"/>
        <v>58.5</v>
      </c>
      <c r="N330" s="351">
        <v>67.5</v>
      </c>
      <c r="O330" s="353">
        <v>0</v>
      </c>
      <c r="P330" s="355">
        <f>SUM(M330:M349)+N330+O330</f>
        <v>1034.5</v>
      </c>
      <c r="Q330" s="353">
        <v>0</v>
      </c>
      <c r="R330" s="355">
        <v>52</v>
      </c>
      <c r="S330" s="349">
        <v>450</v>
      </c>
      <c r="T330" s="353">
        <v>450</v>
      </c>
      <c r="U330" s="349">
        <v>112</v>
      </c>
      <c r="V330" s="382">
        <v>112</v>
      </c>
      <c r="W330" s="349">
        <v>56</v>
      </c>
      <c r="X330" s="353">
        <v>56</v>
      </c>
      <c r="Y330" s="355">
        <f>ROUND((P330-T330),1)</f>
        <v>584.5</v>
      </c>
      <c r="Z330" s="394">
        <f>IF(OR(SUM(V330:V349)="",SUM(Q330:Q349)=""),0,IF(OR(SUM(U330:U349)=320,SUM(V330:V349)&gt;0),ROUND((SUM(Q330:Q349)-SUM(V330:V349)),1),0))</f>
        <v>-112</v>
      </c>
      <c r="AA330" s="394">
        <f>IF(OR(SUM(X330:X349)="",SUM(R330:R349)=""),0,IF(OR(SUM(W330:W349)=160,SUM(X330:X349)&gt;0),ROUND((SUM(R330:R349)-SUM(X330:X349)),1),0))</f>
        <v>-4</v>
      </c>
      <c r="AB330" s="395"/>
      <c r="AC330" s="400">
        <f>SUM(Y330:AA349)</f>
        <v>468.5</v>
      </c>
      <c r="AD330" s="400"/>
    </row>
    <row r="331" spans="1:30" ht="18" customHeight="1">
      <c r="A331" s="90"/>
      <c r="B331" s="107"/>
      <c r="C331" s="108"/>
      <c r="D331" s="42" t="s">
        <v>336</v>
      </c>
      <c r="E331" s="43" t="s">
        <v>532</v>
      </c>
      <c r="F331" s="44" t="s">
        <v>179</v>
      </c>
      <c r="G331" s="62">
        <v>1</v>
      </c>
      <c r="H331" s="163">
        <v>0</v>
      </c>
      <c r="I331" s="164">
        <v>60</v>
      </c>
      <c r="J331" s="106">
        <v>33</v>
      </c>
      <c r="K331" s="87">
        <f t="shared" ref="K331:K394" si="26">IF(OR(LEFT(E331,2)="ĐA",LEFT(E331,2)="DA",LEFT(E331,5)="Đồ án",LEFT(E331,5)="Đồán ",LEFT(E331,9)="Sinh hoạt",LEFT(E331,9)="sinh hoạt",LEFT(E331,6)="Cố vấn",LEFT(E331,6)="cố vấn",LEFT(E331,4)="cvht",LEFT(E331,4)="CVHT",LEFT(E331,4)="shcn",LEFT(E331,4)="SHCN"),0,(IF(AND(H331&gt;0,J331&gt;0),IF(J331&gt;60,1.3,IF(J331&gt;35,1.2,1)),0)))</f>
        <v>0</v>
      </c>
      <c r="L331" s="87">
        <f t="shared" ref="L331:L394" si="27">IF(OR(LEFT(E331,2)="ĐA",LEFT(E331,2)="DA",LEFT(E331,5)="Đồ án",LEFT(E331,5)="Đồán "),0,IF(AND(J331&gt;0,I331&gt;0),IF(AND(OR(LEFT(E331,4)="GDQP",LEFT(E331,4)="gdqp",LEFT(E331,19)="Giáo dục quốc phòng"),J331&gt;50),1.3,IF(J331&gt;35,1.2,IF(J331&gt;29,1.1,1))),0))</f>
        <v>1.1000000000000001</v>
      </c>
      <c r="M331" s="46">
        <f t="shared" ref="M331:M394" si="28">ROUND(IF(OR(LEFT(E331,2)="ĐA",LEFT(E331,2)="DA",LEFT(E331,5)="Đồ án",LEFT(E331,5)="Đồán "),J331*0.5,(IF(H331&gt;0,H331*K331,"0")+IF(I331&gt;0,(I331*0.75)*L331,"0"))),1)</f>
        <v>49.5</v>
      </c>
      <c r="N331" s="347"/>
      <c r="O331" s="347"/>
      <c r="P331" s="347"/>
      <c r="Q331" s="347"/>
      <c r="R331" s="347"/>
      <c r="S331" s="347"/>
      <c r="T331" s="347"/>
      <c r="U331" s="347"/>
      <c r="V331" s="347"/>
      <c r="W331" s="347"/>
      <c r="X331" s="347"/>
      <c r="Y331" s="347"/>
      <c r="Z331" s="347"/>
      <c r="AA331" s="347"/>
      <c r="AB331" s="347"/>
      <c r="AC331" s="347"/>
      <c r="AD331" s="347"/>
    </row>
    <row r="332" spans="1:30" ht="18" customHeight="1">
      <c r="A332" s="90"/>
      <c r="B332" s="107"/>
      <c r="C332" s="108"/>
      <c r="D332" s="42" t="s">
        <v>336</v>
      </c>
      <c r="E332" s="43" t="s">
        <v>533</v>
      </c>
      <c r="F332" s="44" t="s">
        <v>531</v>
      </c>
      <c r="G332" s="62">
        <v>1</v>
      </c>
      <c r="H332" s="165">
        <v>0</v>
      </c>
      <c r="I332" s="166">
        <v>60</v>
      </c>
      <c r="J332" s="106">
        <v>32</v>
      </c>
      <c r="K332" s="87">
        <f t="shared" si="26"/>
        <v>0</v>
      </c>
      <c r="L332" s="87">
        <f t="shared" si="27"/>
        <v>1.1000000000000001</v>
      </c>
      <c r="M332" s="46">
        <f t="shared" si="28"/>
        <v>49.5</v>
      </c>
      <c r="N332" s="347"/>
      <c r="O332" s="347"/>
      <c r="P332" s="347"/>
      <c r="Q332" s="347"/>
      <c r="R332" s="347"/>
      <c r="S332" s="347"/>
      <c r="T332" s="347"/>
      <c r="U332" s="347"/>
      <c r="V332" s="347"/>
      <c r="W332" s="347"/>
      <c r="X332" s="347"/>
      <c r="Y332" s="347"/>
      <c r="Z332" s="347"/>
      <c r="AA332" s="347"/>
      <c r="AB332" s="347"/>
      <c r="AC332" s="347"/>
      <c r="AD332" s="347"/>
    </row>
    <row r="333" spans="1:30" ht="18" customHeight="1">
      <c r="A333" s="90"/>
      <c r="B333" s="107"/>
      <c r="C333" s="108"/>
      <c r="D333" s="42" t="s">
        <v>337</v>
      </c>
      <c r="E333" s="43" t="s">
        <v>180</v>
      </c>
      <c r="F333" s="44" t="s">
        <v>181</v>
      </c>
      <c r="G333" s="62">
        <v>1</v>
      </c>
      <c r="H333" s="165">
        <v>60</v>
      </c>
      <c r="I333" s="166">
        <v>30</v>
      </c>
      <c r="J333" s="106">
        <v>43</v>
      </c>
      <c r="K333" s="87">
        <f t="shared" si="26"/>
        <v>1.2</v>
      </c>
      <c r="L333" s="87">
        <f t="shared" si="27"/>
        <v>1.2</v>
      </c>
      <c r="M333" s="46">
        <f t="shared" si="28"/>
        <v>99</v>
      </c>
      <c r="N333" s="347"/>
      <c r="O333" s="347"/>
      <c r="P333" s="347"/>
      <c r="Q333" s="347"/>
      <c r="R333" s="347"/>
      <c r="S333" s="347"/>
      <c r="T333" s="347"/>
      <c r="U333" s="347"/>
      <c r="V333" s="347"/>
      <c r="W333" s="347"/>
      <c r="X333" s="347"/>
      <c r="Y333" s="347"/>
      <c r="Z333" s="347"/>
      <c r="AA333" s="347"/>
      <c r="AB333" s="347"/>
      <c r="AC333" s="347"/>
      <c r="AD333" s="347"/>
    </row>
    <row r="334" spans="1:30" ht="18" customHeight="1">
      <c r="A334" s="90"/>
      <c r="B334" s="107"/>
      <c r="C334" s="108"/>
      <c r="D334" s="42"/>
      <c r="E334" s="207" t="s">
        <v>190</v>
      </c>
      <c r="F334" s="208" t="s">
        <v>181</v>
      </c>
      <c r="G334" s="213">
        <v>1</v>
      </c>
      <c r="H334" s="214"/>
      <c r="I334" s="215"/>
      <c r="J334" s="212">
        <v>43</v>
      </c>
      <c r="K334" s="87">
        <f t="shared" si="26"/>
        <v>0</v>
      </c>
      <c r="L334" s="87">
        <f t="shared" si="27"/>
        <v>0</v>
      </c>
      <c r="M334" s="46">
        <f t="shared" si="28"/>
        <v>21.5</v>
      </c>
      <c r="N334" s="347"/>
      <c r="O334" s="347"/>
      <c r="P334" s="347"/>
      <c r="Q334" s="347"/>
      <c r="R334" s="347"/>
      <c r="S334" s="347"/>
      <c r="T334" s="347"/>
      <c r="U334" s="347"/>
      <c r="V334" s="347"/>
      <c r="W334" s="347"/>
      <c r="X334" s="347"/>
      <c r="Y334" s="347"/>
      <c r="Z334" s="347"/>
      <c r="AA334" s="347"/>
      <c r="AB334" s="347"/>
      <c r="AC334" s="347"/>
      <c r="AD334" s="347"/>
    </row>
    <row r="335" spans="1:30" ht="18" customHeight="1">
      <c r="A335" s="90"/>
      <c r="B335" s="107"/>
      <c r="C335" s="108"/>
      <c r="D335" s="42" t="s">
        <v>338</v>
      </c>
      <c r="E335" s="43" t="s">
        <v>182</v>
      </c>
      <c r="F335" s="44" t="s">
        <v>169</v>
      </c>
      <c r="G335" s="62">
        <v>1</v>
      </c>
      <c r="H335" s="163">
        <v>45</v>
      </c>
      <c r="I335" s="164">
        <v>30</v>
      </c>
      <c r="J335" s="106">
        <v>37</v>
      </c>
      <c r="K335" s="87">
        <f t="shared" si="26"/>
        <v>1.2</v>
      </c>
      <c r="L335" s="87">
        <f t="shared" si="27"/>
        <v>1.2</v>
      </c>
      <c r="M335" s="46">
        <f t="shared" si="28"/>
        <v>81</v>
      </c>
      <c r="N335" s="347"/>
      <c r="O335" s="347"/>
      <c r="P335" s="347"/>
      <c r="Q335" s="347"/>
      <c r="R335" s="347"/>
      <c r="S335" s="347"/>
      <c r="T335" s="347"/>
      <c r="U335" s="347"/>
      <c r="V335" s="347"/>
      <c r="W335" s="347"/>
      <c r="X335" s="347"/>
      <c r="Y335" s="347"/>
      <c r="Z335" s="347"/>
      <c r="AA335" s="347"/>
      <c r="AB335" s="347"/>
      <c r="AC335" s="347"/>
      <c r="AD335" s="347"/>
    </row>
    <row r="336" spans="1:30" ht="18" customHeight="1">
      <c r="A336" s="121"/>
      <c r="B336" s="107"/>
      <c r="C336" s="108"/>
      <c r="D336" s="42" t="s">
        <v>339</v>
      </c>
      <c r="E336" s="43" t="s">
        <v>161</v>
      </c>
      <c r="F336" s="44" t="s">
        <v>183</v>
      </c>
      <c r="G336" s="62">
        <v>1</v>
      </c>
      <c r="H336" s="163">
        <v>30</v>
      </c>
      <c r="I336" s="164">
        <v>60</v>
      </c>
      <c r="J336" s="106">
        <v>39</v>
      </c>
      <c r="K336" s="87">
        <f t="shared" si="26"/>
        <v>1.2</v>
      </c>
      <c r="L336" s="87">
        <f t="shared" si="27"/>
        <v>1.2</v>
      </c>
      <c r="M336" s="46">
        <f t="shared" si="28"/>
        <v>90</v>
      </c>
      <c r="N336" s="357"/>
      <c r="O336" s="357"/>
      <c r="P336" s="357"/>
      <c r="Q336" s="357"/>
      <c r="R336" s="357"/>
      <c r="S336" s="357"/>
      <c r="T336" s="357"/>
      <c r="U336" s="357"/>
      <c r="V336" s="357"/>
      <c r="W336" s="357"/>
      <c r="X336" s="357"/>
      <c r="Y336" s="357"/>
      <c r="Z336" s="357"/>
      <c r="AA336" s="357"/>
      <c r="AB336" s="357"/>
      <c r="AC336" s="357"/>
      <c r="AD336" s="357"/>
    </row>
    <row r="337" spans="1:30" ht="18" customHeight="1">
      <c r="A337" s="121"/>
      <c r="B337" s="107"/>
      <c r="C337" s="108"/>
      <c r="D337" s="42"/>
      <c r="E337" s="43" t="s">
        <v>218</v>
      </c>
      <c r="F337" s="44" t="s">
        <v>183</v>
      </c>
      <c r="G337" s="227"/>
      <c r="H337" s="228"/>
      <c r="I337" s="229"/>
      <c r="J337" s="106"/>
      <c r="K337" s="87">
        <f t="shared" si="26"/>
        <v>0</v>
      </c>
      <c r="L337" s="87">
        <f t="shared" si="27"/>
        <v>0</v>
      </c>
      <c r="M337" s="46">
        <f t="shared" si="28"/>
        <v>0</v>
      </c>
      <c r="N337" s="357"/>
      <c r="O337" s="357"/>
      <c r="P337" s="357"/>
      <c r="Q337" s="357"/>
      <c r="R337" s="357"/>
      <c r="S337" s="357"/>
      <c r="T337" s="357"/>
      <c r="U337" s="357"/>
      <c r="V337" s="357"/>
      <c r="W337" s="357"/>
      <c r="X337" s="357"/>
      <c r="Y337" s="357"/>
      <c r="Z337" s="357"/>
      <c r="AA337" s="357"/>
      <c r="AB337" s="357"/>
      <c r="AC337" s="357"/>
      <c r="AD337" s="357"/>
    </row>
    <row r="338" spans="1:30" s="206" customFormat="1" ht="18" customHeight="1">
      <c r="A338" s="121"/>
      <c r="B338" s="107"/>
      <c r="C338" s="108"/>
      <c r="D338" s="42"/>
      <c r="E338" s="43" t="s">
        <v>406</v>
      </c>
      <c r="F338" s="44" t="s">
        <v>382</v>
      </c>
      <c r="G338" s="230">
        <v>2</v>
      </c>
      <c r="H338" s="163">
        <v>45</v>
      </c>
      <c r="I338" s="164">
        <v>30</v>
      </c>
      <c r="J338" s="106">
        <v>40</v>
      </c>
      <c r="K338" s="87">
        <f t="shared" si="26"/>
        <v>1.2</v>
      </c>
      <c r="L338" s="87">
        <f t="shared" si="27"/>
        <v>1.2</v>
      </c>
      <c r="M338" s="46">
        <f t="shared" si="28"/>
        <v>81</v>
      </c>
      <c r="N338" s="357"/>
      <c r="O338" s="357"/>
      <c r="P338" s="357"/>
      <c r="Q338" s="357"/>
      <c r="R338" s="357"/>
      <c r="S338" s="357"/>
      <c r="T338" s="357"/>
      <c r="U338" s="357"/>
      <c r="V338" s="357"/>
      <c r="W338" s="357"/>
      <c r="X338" s="357"/>
      <c r="Y338" s="357"/>
      <c r="Z338" s="357"/>
      <c r="AA338" s="357"/>
      <c r="AB338" s="357"/>
      <c r="AC338" s="357"/>
      <c r="AD338" s="357"/>
    </row>
    <row r="339" spans="1:30" ht="18" customHeight="1">
      <c r="A339" s="121"/>
      <c r="B339" s="107"/>
      <c r="C339" s="108"/>
      <c r="D339" s="42"/>
      <c r="E339" s="43" t="s">
        <v>399</v>
      </c>
      <c r="F339" s="44" t="s">
        <v>202</v>
      </c>
      <c r="G339" s="62">
        <v>2</v>
      </c>
      <c r="H339" s="163">
        <v>45</v>
      </c>
      <c r="I339" s="164">
        <v>30</v>
      </c>
      <c r="J339" s="106">
        <v>40</v>
      </c>
      <c r="K339" s="87">
        <f t="shared" si="26"/>
        <v>1.2</v>
      </c>
      <c r="L339" s="87">
        <f t="shared" si="27"/>
        <v>1.2</v>
      </c>
      <c r="M339" s="46">
        <f t="shared" si="28"/>
        <v>81</v>
      </c>
      <c r="N339" s="357"/>
      <c r="O339" s="357"/>
      <c r="P339" s="357"/>
      <c r="Q339" s="357"/>
      <c r="R339" s="357"/>
      <c r="S339" s="357"/>
      <c r="T339" s="357"/>
      <c r="U339" s="357"/>
      <c r="V339" s="357"/>
      <c r="W339" s="357"/>
      <c r="X339" s="357"/>
      <c r="Y339" s="357"/>
      <c r="Z339" s="357"/>
      <c r="AA339" s="357"/>
      <c r="AB339" s="357"/>
      <c r="AC339" s="357"/>
      <c r="AD339" s="357"/>
    </row>
    <row r="340" spans="1:30" s="206" customFormat="1" ht="18" customHeight="1">
      <c r="A340" s="121"/>
      <c r="B340" s="107"/>
      <c r="C340" s="108"/>
      <c r="D340" s="42"/>
      <c r="E340" s="43" t="s">
        <v>399</v>
      </c>
      <c r="F340" s="44" t="s">
        <v>237</v>
      </c>
      <c r="G340" s="62">
        <v>2</v>
      </c>
      <c r="H340" s="163">
        <v>45</v>
      </c>
      <c r="I340" s="164">
        <v>30</v>
      </c>
      <c r="J340" s="106">
        <v>40</v>
      </c>
      <c r="K340" s="87">
        <f t="shared" si="26"/>
        <v>1.2</v>
      </c>
      <c r="L340" s="87">
        <f t="shared" si="27"/>
        <v>1.2</v>
      </c>
      <c r="M340" s="46">
        <f t="shared" si="28"/>
        <v>81</v>
      </c>
      <c r="N340" s="357"/>
      <c r="O340" s="357"/>
      <c r="P340" s="357"/>
      <c r="Q340" s="357"/>
      <c r="R340" s="357"/>
      <c r="S340" s="357"/>
      <c r="T340" s="357"/>
      <c r="U340" s="357"/>
      <c r="V340" s="357"/>
      <c r="W340" s="357"/>
      <c r="X340" s="357"/>
      <c r="Y340" s="357"/>
      <c r="Z340" s="357"/>
      <c r="AA340" s="357"/>
      <c r="AB340" s="357"/>
      <c r="AC340" s="357"/>
      <c r="AD340" s="357"/>
    </row>
    <row r="341" spans="1:30" ht="18" customHeight="1">
      <c r="A341" s="121"/>
      <c r="B341" s="107"/>
      <c r="C341" s="108"/>
      <c r="D341" s="42"/>
      <c r="E341" s="43" t="s">
        <v>399</v>
      </c>
      <c r="F341" s="44" t="s">
        <v>280</v>
      </c>
      <c r="G341" s="62">
        <v>2</v>
      </c>
      <c r="H341" s="163">
        <v>45</v>
      </c>
      <c r="I341" s="164">
        <v>30</v>
      </c>
      <c r="J341" s="106">
        <v>40</v>
      </c>
      <c r="K341" s="87">
        <f t="shared" si="26"/>
        <v>1.2</v>
      </c>
      <c r="L341" s="87">
        <f t="shared" si="27"/>
        <v>1.2</v>
      </c>
      <c r="M341" s="46">
        <f t="shared" si="28"/>
        <v>81</v>
      </c>
      <c r="N341" s="357"/>
      <c r="O341" s="357"/>
      <c r="P341" s="357"/>
      <c r="Q341" s="357"/>
      <c r="R341" s="357"/>
      <c r="S341" s="357"/>
      <c r="T341" s="357"/>
      <c r="U341" s="357"/>
      <c r="V341" s="357"/>
      <c r="W341" s="357"/>
      <c r="X341" s="357"/>
      <c r="Y341" s="357"/>
      <c r="Z341" s="357"/>
      <c r="AA341" s="357"/>
      <c r="AB341" s="357"/>
      <c r="AC341" s="357"/>
      <c r="AD341" s="357"/>
    </row>
    <row r="342" spans="1:30" s="225" customFormat="1" ht="18" customHeight="1">
      <c r="A342" s="121"/>
      <c r="B342" s="107"/>
      <c r="C342" s="108"/>
      <c r="D342" s="42"/>
      <c r="E342" s="207" t="s">
        <v>395</v>
      </c>
      <c r="F342" s="208" t="s">
        <v>205</v>
      </c>
      <c r="G342" s="310">
        <v>2</v>
      </c>
      <c r="H342" s="232"/>
      <c r="I342" s="231"/>
      <c r="J342" s="212">
        <v>28</v>
      </c>
      <c r="K342" s="308">
        <v>0</v>
      </c>
      <c r="L342" s="308">
        <v>0</v>
      </c>
      <c r="M342" s="309">
        <v>14</v>
      </c>
      <c r="N342" s="357"/>
      <c r="O342" s="357"/>
      <c r="P342" s="357"/>
      <c r="Q342" s="357"/>
      <c r="R342" s="357"/>
      <c r="S342" s="357"/>
      <c r="T342" s="357"/>
      <c r="U342" s="357"/>
      <c r="V342" s="357"/>
      <c r="W342" s="357"/>
      <c r="X342" s="357"/>
      <c r="Y342" s="357"/>
      <c r="Z342" s="357"/>
      <c r="AA342" s="357"/>
      <c r="AB342" s="357"/>
      <c r="AC342" s="357"/>
      <c r="AD342" s="357"/>
    </row>
    <row r="343" spans="1:30" ht="18" customHeight="1">
      <c r="A343" s="90"/>
      <c r="B343" s="107"/>
      <c r="C343" s="108"/>
      <c r="D343" s="42"/>
      <c r="E343" s="43" t="s">
        <v>161</v>
      </c>
      <c r="F343" s="44" t="s">
        <v>420</v>
      </c>
      <c r="G343" s="62">
        <v>2</v>
      </c>
      <c r="H343" s="163">
        <v>30</v>
      </c>
      <c r="I343" s="164">
        <v>60</v>
      </c>
      <c r="J343" s="106">
        <v>40</v>
      </c>
      <c r="K343" s="87">
        <f t="shared" si="26"/>
        <v>1.2</v>
      </c>
      <c r="L343" s="87">
        <f t="shared" si="27"/>
        <v>1.2</v>
      </c>
      <c r="M343" s="46">
        <f t="shared" si="28"/>
        <v>90</v>
      </c>
      <c r="N343" s="347"/>
      <c r="O343" s="347"/>
      <c r="P343" s="347"/>
      <c r="Q343" s="347"/>
      <c r="R343" s="347"/>
      <c r="S343" s="347"/>
      <c r="T343" s="347"/>
      <c r="U343" s="347"/>
      <c r="V343" s="347"/>
      <c r="W343" s="347"/>
      <c r="X343" s="347"/>
      <c r="Y343" s="347"/>
      <c r="Z343" s="347"/>
      <c r="AA343" s="347"/>
      <c r="AB343" s="347"/>
      <c r="AC343" s="347"/>
      <c r="AD343" s="347"/>
    </row>
    <row r="344" spans="1:30" ht="18" customHeight="1">
      <c r="A344" s="90"/>
      <c r="B344" s="107"/>
      <c r="C344" s="108"/>
      <c r="D344" s="42"/>
      <c r="E344" s="43" t="s">
        <v>161</v>
      </c>
      <c r="F344" s="44" t="s">
        <v>423</v>
      </c>
      <c r="G344" s="62">
        <v>2</v>
      </c>
      <c r="H344" s="163">
        <v>30</v>
      </c>
      <c r="I344" s="164">
        <v>60</v>
      </c>
      <c r="J344" s="106">
        <v>40</v>
      </c>
      <c r="K344" s="87">
        <f t="shared" si="26"/>
        <v>1.2</v>
      </c>
      <c r="L344" s="87">
        <f t="shared" si="27"/>
        <v>1.2</v>
      </c>
      <c r="M344" s="46">
        <f t="shared" si="28"/>
        <v>90</v>
      </c>
      <c r="N344" s="347"/>
      <c r="O344" s="347"/>
      <c r="P344" s="347"/>
      <c r="Q344" s="347"/>
      <c r="R344" s="347"/>
      <c r="S344" s="347"/>
      <c r="T344" s="347"/>
      <c r="U344" s="347"/>
      <c r="V344" s="347"/>
      <c r="W344" s="347"/>
      <c r="X344" s="347"/>
      <c r="Y344" s="347"/>
      <c r="Z344" s="347"/>
      <c r="AA344" s="347"/>
      <c r="AB344" s="347"/>
      <c r="AC344" s="347"/>
      <c r="AD344" s="347"/>
    </row>
    <row r="345" spans="1:30" s="264" customFormat="1" ht="18" hidden="1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/>
      <c r="L345" s="87"/>
      <c r="M345" s="46"/>
      <c r="N345" s="357"/>
      <c r="O345" s="357"/>
      <c r="P345" s="357"/>
      <c r="Q345" s="357"/>
      <c r="R345" s="357"/>
      <c r="S345" s="357"/>
      <c r="T345" s="357"/>
      <c r="U345" s="357"/>
      <c r="V345" s="357"/>
      <c r="W345" s="357"/>
      <c r="X345" s="357"/>
      <c r="Y345" s="357"/>
      <c r="Z345" s="357"/>
      <c r="AA345" s="357"/>
      <c r="AB345" s="357"/>
      <c r="AC345" s="357"/>
      <c r="AD345" s="357"/>
    </row>
    <row r="346" spans="1:30" s="264" customFormat="1" ht="18" hidden="1" customHeight="1">
      <c r="A346" s="121"/>
      <c r="B346" s="107"/>
      <c r="C346" s="108"/>
      <c r="D346" s="42"/>
      <c r="E346" s="43"/>
      <c r="F346" s="44"/>
      <c r="G346" s="62"/>
      <c r="H346" s="187"/>
      <c r="I346" s="188"/>
      <c r="J346" s="106"/>
      <c r="K346" s="87"/>
      <c r="L346" s="87"/>
      <c r="M346" s="46"/>
      <c r="N346" s="357"/>
      <c r="O346" s="357"/>
      <c r="P346" s="357"/>
      <c r="Q346" s="357"/>
      <c r="R346" s="357"/>
      <c r="S346" s="357"/>
      <c r="T346" s="357"/>
      <c r="U346" s="357"/>
      <c r="V346" s="357"/>
      <c r="W346" s="357"/>
      <c r="X346" s="357"/>
      <c r="Y346" s="357"/>
      <c r="Z346" s="357"/>
      <c r="AA346" s="357"/>
      <c r="AB346" s="357"/>
      <c r="AC346" s="357"/>
      <c r="AD346" s="357"/>
    </row>
    <row r="347" spans="1:30" s="264" customFormat="1" ht="18" hidden="1" customHeight="1">
      <c r="A347" s="121"/>
      <c r="B347" s="107"/>
      <c r="C347" s="108"/>
      <c r="D347" s="42"/>
      <c r="E347" s="43"/>
      <c r="F347" s="44"/>
      <c r="G347" s="62"/>
      <c r="H347" s="187"/>
      <c r="I347" s="188"/>
      <c r="J347" s="106"/>
      <c r="K347" s="87"/>
      <c r="L347" s="87"/>
      <c r="M347" s="46"/>
      <c r="N347" s="357"/>
      <c r="O347" s="357"/>
      <c r="P347" s="357"/>
      <c r="Q347" s="357"/>
      <c r="R347" s="357"/>
      <c r="S347" s="357"/>
      <c r="T347" s="357"/>
      <c r="U347" s="357"/>
      <c r="V347" s="357"/>
      <c r="W347" s="357"/>
      <c r="X347" s="357"/>
      <c r="Y347" s="357"/>
      <c r="Z347" s="357"/>
      <c r="AA347" s="357"/>
      <c r="AB347" s="357"/>
      <c r="AC347" s="357"/>
      <c r="AD347" s="357"/>
    </row>
    <row r="348" spans="1:30" ht="18" hidden="1" customHeight="1">
      <c r="A348" s="121"/>
      <c r="B348" s="107"/>
      <c r="C348" s="108"/>
      <c r="D348" s="42"/>
      <c r="E348" s="43"/>
      <c r="F348" s="44"/>
      <c r="G348" s="62"/>
      <c r="H348" s="187"/>
      <c r="I348" s="188"/>
      <c r="J348" s="106"/>
      <c r="K348" s="87">
        <f t="shared" si="26"/>
        <v>0</v>
      </c>
      <c r="L348" s="87">
        <f t="shared" si="27"/>
        <v>0</v>
      </c>
      <c r="M348" s="46">
        <f t="shared" si="28"/>
        <v>0</v>
      </c>
      <c r="N348" s="357"/>
      <c r="O348" s="357"/>
      <c r="P348" s="357"/>
      <c r="Q348" s="357"/>
      <c r="R348" s="357"/>
      <c r="S348" s="357"/>
      <c r="T348" s="357"/>
      <c r="U348" s="357"/>
      <c r="V348" s="357"/>
      <c r="W348" s="357"/>
      <c r="X348" s="357"/>
      <c r="Y348" s="357"/>
      <c r="Z348" s="357"/>
      <c r="AA348" s="357"/>
      <c r="AB348" s="357"/>
      <c r="AC348" s="357"/>
      <c r="AD348" s="357"/>
    </row>
    <row r="349" spans="1:30" ht="18" hidden="1" customHeight="1">
      <c r="A349" s="90"/>
      <c r="B349" s="107"/>
      <c r="C349" s="108"/>
      <c r="D349" s="42"/>
      <c r="E349" s="43"/>
      <c r="F349" s="44"/>
      <c r="G349" s="160"/>
      <c r="H349" s="167"/>
      <c r="I349" s="168"/>
      <c r="J349" s="169"/>
      <c r="K349" s="87">
        <f t="shared" si="26"/>
        <v>0</v>
      </c>
      <c r="L349" s="87">
        <f t="shared" si="27"/>
        <v>0</v>
      </c>
      <c r="M349" s="46">
        <f t="shared" si="28"/>
        <v>0</v>
      </c>
      <c r="N349" s="347"/>
      <c r="O349" s="347"/>
      <c r="P349" s="347"/>
      <c r="Q349" s="347"/>
      <c r="R349" s="347"/>
      <c r="S349" s="347"/>
      <c r="T349" s="347"/>
      <c r="U349" s="347"/>
      <c r="V349" s="347"/>
      <c r="W349" s="347"/>
      <c r="X349" s="347"/>
      <c r="Y349" s="347"/>
      <c r="Z349" s="347"/>
      <c r="AA349" s="347"/>
      <c r="AB349" s="347"/>
      <c r="AC349" s="347"/>
      <c r="AD349" s="347"/>
    </row>
    <row r="350" spans="1:30" ht="18" customHeight="1">
      <c r="A350" s="104">
        <v>18</v>
      </c>
      <c r="B350" s="60" t="s">
        <v>110</v>
      </c>
      <c r="C350" s="61" t="s">
        <v>111</v>
      </c>
      <c r="D350" s="42">
        <v>20200090201</v>
      </c>
      <c r="E350" s="43" t="s">
        <v>196</v>
      </c>
      <c r="F350" s="44" t="s">
        <v>197</v>
      </c>
      <c r="G350" s="158">
        <v>1</v>
      </c>
      <c r="H350" s="144">
        <v>45</v>
      </c>
      <c r="I350" s="157"/>
      <c r="J350" s="106">
        <v>58</v>
      </c>
      <c r="K350" s="87">
        <f t="shared" si="26"/>
        <v>1.2</v>
      </c>
      <c r="L350" s="87">
        <f t="shared" si="27"/>
        <v>0</v>
      </c>
      <c r="M350" s="46">
        <f t="shared" si="28"/>
        <v>54</v>
      </c>
      <c r="N350" s="351">
        <v>89.5</v>
      </c>
      <c r="O350" s="353"/>
      <c r="P350" s="355">
        <f>SUM(M350:M372)+N350+O350</f>
        <v>1191</v>
      </c>
      <c r="Q350" s="353">
        <v>0</v>
      </c>
      <c r="R350" s="355">
        <v>35</v>
      </c>
      <c r="S350" s="349">
        <v>450</v>
      </c>
      <c r="T350" s="353">
        <v>450</v>
      </c>
      <c r="U350" s="349">
        <v>112</v>
      </c>
      <c r="V350" s="382">
        <v>112</v>
      </c>
      <c r="W350" s="349">
        <v>56</v>
      </c>
      <c r="X350" s="353">
        <v>56</v>
      </c>
      <c r="Y350" s="355">
        <f>ROUND((P350-T350),1)</f>
        <v>741</v>
      </c>
      <c r="Z350" s="394">
        <v>-112</v>
      </c>
      <c r="AA350" s="394">
        <v>-21</v>
      </c>
      <c r="AB350" s="395"/>
      <c r="AC350" s="400">
        <f>SUM(Y350:AA372)</f>
        <v>608</v>
      </c>
      <c r="AD350" s="83"/>
    </row>
    <row r="351" spans="1:30" ht="18" customHeight="1">
      <c r="A351" s="90"/>
      <c r="B351" s="107"/>
      <c r="C351" s="108"/>
      <c r="D351" s="42">
        <v>20200090201</v>
      </c>
      <c r="E351" s="43" t="s">
        <v>198</v>
      </c>
      <c r="F351" s="44" t="s">
        <v>197</v>
      </c>
      <c r="G351" s="158">
        <v>1</v>
      </c>
      <c r="H351" s="144"/>
      <c r="I351" s="157">
        <v>60</v>
      </c>
      <c r="J351" s="106">
        <v>29</v>
      </c>
      <c r="K351" s="87">
        <f t="shared" si="26"/>
        <v>0</v>
      </c>
      <c r="L351" s="87">
        <f t="shared" si="27"/>
        <v>1</v>
      </c>
      <c r="M351" s="46">
        <f t="shared" si="28"/>
        <v>45</v>
      </c>
      <c r="N351" s="347"/>
      <c r="O351" s="347"/>
      <c r="P351" s="347"/>
      <c r="Q351" s="347"/>
      <c r="R351" s="347"/>
      <c r="S351" s="347"/>
      <c r="T351" s="347"/>
      <c r="U351" s="347"/>
      <c r="V351" s="347"/>
      <c r="W351" s="347"/>
      <c r="X351" s="347"/>
      <c r="Y351" s="347"/>
      <c r="Z351" s="347"/>
      <c r="AA351" s="347"/>
      <c r="AB351" s="347"/>
      <c r="AC351" s="347"/>
      <c r="AD351" s="83"/>
    </row>
    <row r="352" spans="1:30" ht="18" customHeight="1">
      <c r="A352" s="90"/>
      <c r="B352" s="107"/>
      <c r="C352" s="108"/>
      <c r="D352" s="42">
        <v>20200090201</v>
      </c>
      <c r="E352" s="43" t="s">
        <v>198</v>
      </c>
      <c r="F352" s="44" t="s">
        <v>197</v>
      </c>
      <c r="G352" s="158">
        <v>1</v>
      </c>
      <c r="H352" s="144"/>
      <c r="I352" s="157">
        <v>60</v>
      </c>
      <c r="J352" s="106">
        <v>29</v>
      </c>
      <c r="K352" s="87">
        <f t="shared" si="26"/>
        <v>0</v>
      </c>
      <c r="L352" s="87">
        <f t="shared" si="27"/>
        <v>1</v>
      </c>
      <c r="M352" s="46">
        <f t="shared" si="28"/>
        <v>45</v>
      </c>
      <c r="N352" s="347"/>
      <c r="O352" s="347"/>
      <c r="P352" s="347"/>
      <c r="Q352" s="347"/>
      <c r="R352" s="347"/>
      <c r="S352" s="347"/>
      <c r="T352" s="347"/>
      <c r="U352" s="347"/>
      <c r="V352" s="347"/>
      <c r="W352" s="347"/>
      <c r="X352" s="347"/>
      <c r="Y352" s="347"/>
      <c r="Z352" s="347"/>
      <c r="AA352" s="347"/>
      <c r="AB352" s="347"/>
      <c r="AC352" s="347"/>
      <c r="AD352" s="83"/>
    </row>
    <row r="353" spans="1:30" ht="18" customHeight="1">
      <c r="A353" s="90"/>
      <c r="B353" s="107"/>
      <c r="C353" s="108"/>
      <c r="D353" s="42">
        <v>71400119916</v>
      </c>
      <c r="E353" s="43" t="s">
        <v>161</v>
      </c>
      <c r="F353" s="44" t="s">
        <v>199</v>
      </c>
      <c r="G353" s="158">
        <v>1</v>
      </c>
      <c r="H353" s="144">
        <v>30</v>
      </c>
      <c r="I353" s="157">
        <v>60</v>
      </c>
      <c r="J353" s="106">
        <v>52</v>
      </c>
      <c r="K353" s="87">
        <f t="shared" si="26"/>
        <v>1.2</v>
      </c>
      <c r="L353" s="87">
        <f t="shared" si="27"/>
        <v>1.2</v>
      </c>
      <c r="M353" s="46">
        <f t="shared" si="28"/>
        <v>90</v>
      </c>
      <c r="N353" s="347"/>
      <c r="O353" s="347"/>
      <c r="P353" s="347"/>
      <c r="Q353" s="347"/>
      <c r="R353" s="347"/>
      <c r="S353" s="347"/>
      <c r="T353" s="347"/>
      <c r="U353" s="347"/>
      <c r="V353" s="347"/>
      <c r="W353" s="347"/>
      <c r="X353" s="347"/>
      <c r="Y353" s="347"/>
      <c r="Z353" s="347"/>
      <c r="AA353" s="347"/>
      <c r="AB353" s="347"/>
      <c r="AC353" s="347"/>
      <c r="AD353" s="83"/>
    </row>
    <row r="354" spans="1:30" ht="18" customHeight="1">
      <c r="A354" s="90"/>
      <c r="B354" s="107"/>
      <c r="C354" s="108"/>
      <c r="D354" s="42">
        <v>71400119910</v>
      </c>
      <c r="E354" s="43" t="s">
        <v>161</v>
      </c>
      <c r="F354" s="44" t="s">
        <v>200</v>
      </c>
      <c r="G354" s="158">
        <v>1</v>
      </c>
      <c r="H354" s="144">
        <v>30</v>
      </c>
      <c r="I354" s="157">
        <v>60</v>
      </c>
      <c r="J354" s="106">
        <v>52</v>
      </c>
      <c r="K354" s="87">
        <f t="shared" si="26"/>
        <v>1.2</v>
      </c>
      <c r="L354" s="87">
        <f t="shared" si="27"/>
        <v>1.2</v>
      </c>
      <c r="M354" s="46">
        <f t="shared" si="28"/>
        <v>90</v>
      </c>
      <c r="N354" s="347"/>
      <c r="O354" s="347"/>
      <c r="P354" s="347"/>
      <c r="Q354" s="347"/>
      <c r="R354" s="347"/>
      <c r="S354" s="347"/>
      <c r="T354" s="347"/>
      <c r="U354" s="347"/>
      <c r="V354" s="347"/>
      <c r="W354" s="347"/>
      <c r="X354" s="347"/>
      <c r="Y354" s="347"/>
      <c r="Z354" s="347"/>
      <c r="AA354" s="347"/>
      <c r="AB354" s="347"/>
      <c r="AC354" s="347"/>
      <c r="AD354" s="83"/>
    </row>
    <row r="355" spans="1:30" ht="18" customHeight="1">
      <c r="A355" s="90"/>
      <c r="B355" s="107"/>
      <c r="C355" s="108"/>
      <c r="D355" s="42">
        <v>20200015201</v>
      </c>
      <c r="E355" s="43" t="s">
        <v>201</v>
      </c>
      <c r="F355" s="44" t="s">
        <v>202</v>
      </c>
      <c r="G355" s="158">
        <v>1</v>
      </c>
      <c r="H355" s="144">
        <v>45</v>
      </c>
      <c r="I355" s="157">
        <v>30</v>
      </c>
      <c r="J355" s="106">
        <v>34</v>
      </c>
      <c r="K355" s="87">
        <f t="shared" si="26"/>
        <v>1</v>
      </c>
      <c r="L355" s="87">
        <f t="shared" si="27"/>
        <v>1.1000000000000001</v>
      </c>
      <c r="M355" s="46">
        <f t="shared" si="28"/>
        <v>69.8</v>
      </c>
      <c r="N355" s="347"/>
      <c r="O355" s="347"/>
      <c r="P355" s="347"/>
      <c r="Q355" s="347"/>
      <c r="R355" s="347"/>
      <c r="S355" s="347"/>
      <c r="T355" s="347"/>
      <c r="U355" s="347"/>
      <c r="V355" s="347"/>
      <c r="W355" s="347"/>
      <c r="X355" s="347"/>
      <c r="Y355" s="347"/>
      <c r="Z355" s="347"/>
      <c r="AA355" s="347"/>
      <c r="AB355" s="347"/>
      <c r="AC355" s="347"/>
      <c r="AD355" s="83"/>
    </row>
    <row r="356" spans="1:30" ht="18" customHeight="1">
      <c r="A356" s="90"/>
      <c r="B356" s="107"/>
      <c r="C356" s="108"/>
      <c r="D356" s="42">
        <v>21100149201</v>
      </c>
      <c r="E356" s="43" t="s">
        <v>203</v>
      </c>
      <c r="F356" s="44" t="s">
        <v>194</v>
      </c>
      <c r="G356" s="158">
        <v>1</v>
      </c>
      <c r="H356" s="144">
        <v>60</v>
      </c>
      <c r="I356" s="157">
        <v>30</v>
      </c>
      <c r="J356" s="106">
        <v>34</v>
      </c>
      <c r="K356" s="87">
        <f t="shared" si="26"/>
        <v>1</v>
      </c>
      <c r="L356" s="87">
        <f t="shared" si="27"/>
        <v>1.1000000000000001</v>
      </c>
      <c r="M356" s="46">
        <f t="shared" si="28"/>
        <v>84.8</v>
      </c>
      <c r="N356" s="347"/>
      <c r="O356" s="347"/>
      <c r="P356" s="347"/>
      <c r="Q356" s="347"/>
      <c r="R356" s="347"/>
      <c r="S356" s="347"/>
      <c r="T356" s="347"/>
      <c r="U356" s="347"/>
      <c r="V356" s="347"/>
      <c r="W356" s="347"/>
      <c r="X356" s="347"/>
      <c r="Y356" s="347"/>
      <c r="Z356" s="347"/>
      <c r="AA356" s="347"/>
      <c r="AB356" s="347"/>
      <c r="AC356" s="347"/>
      <c r="AD356" s="83"/>
    </row>
    <row r="357" spans="1:30" ht="18" customHeight="1">
      <c r="A357" s="90"/>
      <c r="B357" s="107"/>
      <c r="C357" s="108"/>
      <c r="D357" s="42">
        <v>21100151901</v>
      </c>
      <c r="E357" s="43" t="s">
        <v>204</v>
      </c>
      <c r="F357" s="44" t="s">
        <v>205</v>
      </c>
      <c r="G357" s="158">
        <v>1</v>
      </c>
      <c r="H357" s="144">
        <v>45</v>
      </c>
      <c r="I357" s="157">
        <v>30</v>
      </c>
      <c r="J357" s="106">
        <v>28</v>
      </c>
      <c r="K357" s="87">
        <f t="shared" si="26"/>
        <v>1</v>
      </c>
      <c r="L357" s="87">
        <f t="shared" si="27"/>
        <v>1</v>
      </c>
      <c r="M357" s="46">
        <f t="shared" si="28"/>
        <v>67.5</v>
      </c>
      <c r="N357" s="347"/>
      <c r="O357" s="347"/>
      <c r="P357" s="347"/>
      <c r="Q357" s="347"/>
      <c r="R357" s="347"/>
      <c r="S357" s="347"/>
      <c r="T357" s="347"/>
      <c r="U357" s="347"/>
      <c r="V357" s="347"/>
      <c r="W357" s="347"/>
      <c r="X357" s="347"/>
      <c r="Y357" s="347"/>
      <c r="Z357" s="347"/>
      <c r="AA357" s="347"/>
      <c r="AB357" s="347"/>
      <c r="AC357" s="347"/>
      <c r="AD357" s="83"/>
    </row>
    <row r="358" spans="1:30" ht="18" customHeight="1">
      <c r="A358" s="90"/>
      <c r="B358" s="107"/>
      <c r="C358" s="108"/>
      <c r="D358" s="42">
        <v>21100093907</v>
      </c>
      <c r="E358" s="43" t="s">
        <v>45</v>
      </c>
      <c r="F358" s="44" t="s">
        <v>206</v>
      </c>
      <c r="G358" s="158">
        <v>1</v>
      </c>
      <c r="H358" s="144">
        <v>15</v>
      </c>
      <c r="I358" s="157">
        <v>30</v>
      </c>
      <c r="J358" s="106">
        <v>42</v>
      </c>
      <c r="K358" s="87">
        <f t="shared" si="26"/>
        <v>1.2</v>
      </c>
      <c r="L358" s="87">
        <f t="shared" si="27"/>
        <v>1.2</v>
      </c>
      <c r="M358" s="46">
        <f t="shared" si="28"/>
        <v>45</v>
      </c>
      <c r="N358" s="347"/>
      <c r="O358" s="347"/>
      <c r="P358" s="347"/>
      <c r="Q358" s="347"/>
      <c r="R358" s="347"/>
      <c r="S358" s="347"/>
      <c r="T358" s="347"/>
      <c r="U358" s="347"/>
      <c r="V358" s="347"/>
      <c r="W358" s="347"/>
      <c r="X358" s="347"/>
      <c r="Y358" s="347"/>
      <c r="Z358" s="347"/>
      <c r="AA358" s="347"/>
      <c r="AB358" s="347"/>
      <c r="AC358" s="347"/>
      <c r="AD358" s="83"/>
    </row>
    <row r="359" spans="1:30" ht="18" customHeight="1">
      <c r="A359" s="90"/>
      <c r="B359" s="107"/>
      <c r="C359" s="108"/>
      <c r="D359" s="42"/>
      <c r="E359" s="43" t="s">
        <v>218</v>
      </c>
      <c r="F359" s="44" t="s">
        <v>202</v>
      </c>
      <c r="G359" s="158"/>
      <c r="H359" s="144"/>
      <c r="I359" s="157"/>
      <c r="J359" s="106"/>
      <c r="K359" s="87">
        <f t="shared" si="26"/>
        <v>0</v>
      </c>
      <c r="L359" s="87">
        <f t="shared" si="27"/>
        <v>0</v>
      </c>
      <c r="M359" s="46">
        <f t="shared" si="28"/>
        <v>0</v>
      </c>
      <c r="N359" s="347"/>
      <c r="O359" s="347"/>
      <c r="P359" s="347"/>
      <c r="Q359" s="347"/>
      <c r="R359" s="347"/>
      <c r="S359" s="347"/>
      <c r="T359" s="347"/>
      <c r="U359" s="347"/>
      <c r="V359" s="347"/>
      <c r="W359" s="347"/>
      <c r="X359" s="347"/>
      <c r="Y359" s="347"/>
      <c r="Z359" s="347"/>
      <c r="AA359" s="347"/>
      <c r="AB359" s="347"/>
      <c r="AC359" s="347"/>
      <c r="AD359" s="83"/>
    </row>
    <row r="360" spans="1:30" s="264" customFormat="1" ht="18" customHeight="1">
      <c r="A360" s="121"/>
      <c r="B360" s="107"/>
      <c r="C360" s="108"/>
      <c r="D360" s="43"/>
      <c r="E360" s="207" t="s">
        <v>409</v>
      </c>
      <c r="F360" s="208" t="s">
        <v>197</v>
      </c>
      <c r="G360" s="209">
        <v>2</v>
      </c>
      <c r="H360" s="210">
        <v>15</v>
      </c>
      <c r="I360" s="211"/>
      <c r="J360" s="212">
        <v>40</v>
      </c>
      <c r="K360" s="308">
        <v>1.2</v>
      </c>
      <c r="L360" s="308">
        <v>0</v>
      </c>
      <c r="M360" s="309">
        <f t="shared" si="28"/>
        <v>18</v>
      </c>
      <c r="N360" s="357"/>
      <c r="O360" s="357"/>
      <c r="P360" s="357"/>
      <c r="Q360" s="357"/>
      <c r="R360" s="357"/>
      <c r="S360" s="357"/>
      <c r="T360" s="357"/>
      <c r="U360" s="357"/>
      <c r="V360" s="357"/>
      <c r="W360" s="357"/>
      <c r="X360" s="357"/>
      <c r="Y360" s="357"/>
      <c r="Z360" s="357"/>
      <c r="AA360" s="357"/>
      <c r="AB360" s="357"/>
      <c r="AC360" s="357"/>
      <c r="AD360" s="83"/>
    </row>
    <row r="361" spans="1:30" ht="18" customHeight="1">
      <c r="A361" s="121"/>
      <c r="B361" s="107"/>
      <c r="C361" s="108"/>
      <c r="D361" s="43"/>
      <c r="E361" s="207" t="s">
        <v>190</v>
      </c>
      <c r="F361" s="208" t="s">
        <v>341</v>
      </c>
      <c r="G361" s="209">
        <v>1</v>
      </c>
      <c r="H361" s="210"/>
      <c r="I361" s="211"/>
      <c r="J361" s="212">
        <v>34</v>
      </c>
      <c r="K361" s="308">
        <f t="shared" si="26"/>
        <v>0</v>
      </c>
      <c r="L361" s="308">
        <f t="shared" si="27"/>
        <v>0</v>
      </c>
      <c r="M361" s="309">
        <f t="shared" si="28"/>
        <v>17</v>
      </c>
      <c r="N361" s="357"/>
      <c r="O361" s="357"/>
      <c r="P361" s="357"/>
      <c r="Q361" s="357"/>
      <c r="R361" s="357"/>
      <c r="S361" s="357"/>
      <c r="T361" s="357"/>
      <c r="U361" s="357"/>
      <c r="V361" s="357"/>
      <c r="W361" s="357"/>
      <c r="X361" s="357"/>
      <c r="Y361" s="357"/>
      <c r="Z361" s="357"/>
      <c r="AA361" s="357"/>
      <c r="AB361" s="357"/>
      <c r="AC361" s="357"/>
      <c r="AD361" s="83"/>
    </row>
    <row r="362" spans="1:30" s="264" customFormat="1" ht="18" customHeight="1">
      <c r="A362" s="121"/>
      <c r="B362" s="107"/>
      <c r="C362" s="108"/>
      <c r="D362" s="43"/>
      <c r="E362" s="207" t="s">
        <v>190</v>
      </c>
      <c r="F362" s="208" t="s">
        <v>382</v>
      </c>
      <c r="G362" s="209">
        <v>1</v>
      </c>
      <c r="H362" s="210"/>
      <c r="I362" s="211"/>
      <c r="J362" s="212">
        <v>40</v>
      </c>
      <c r="K362" s="308">
        <v>0</v>
      </c>
      <c r="L362" s="308">
        <v>0</v>
      </c>
      <c r="M362" s="309">
        <v>20</v>
      </c>
      <c r="N362" s="357"/>
      <c r="O362" s="357"/>
      <c r="P362" s="357"/>
      <c r="Q362" s="357"/>
      <c r="R362" s="357"/>
      <c r="S362" s="357"/>
      <c r="T362" s="357"/>
      <c r="U362" s="357"/>
      <c r="V362" s="357"/>
      <c r="W362" s="357"/>
      <c r="X362" s="357"/>
      <c r="Y362" s="357"/>
      <c r="Z362" s="357"/>
      <c r="AA362" s="357"/>
      <c r="AB362" s="357"/>
      <c r="AC362" s="357"/>
      <c r="AD362" s="83"/>
    </row>
    <row r="363" spans="1:30" ht="18" customHeight="1">
      <c r="A363" s="121"/>
      <c r="B363" s="107"/>
      <c r="C363" s="108"/>
      <c r="D363" s="43"/>
      <c r="E363" s="43" t="s">
        <v>201</v>
      </c>
      <c r="F363" s="44" t="s">
        <v>401</v>
      </c>
      <c r="G363" s="158">
        <v>2</v>
      </c>
      <c r="H363" s="189">
        <v>30</v>
      </c>
      <c r="I363" s="190">
        <v>60</v>
      </c>
      <c r="J363" s="106">
        <v>40</v>
      </c>
      <c r="K363" s="87">
        <f t="shared" si="26"/>
        <v>1.2</v>
      </c>
      <c r="L363" s="87">
        <f t="shared" si="27"/>
        <v>1.2</v>
      </c>
      <c r="M363" s="46">
        <f t="shared" si="28"/>
        <v>90</v>
      </c>
      <c r="N363" s="357"/>
      <c r="O363" s="357"/>
      <c r="P363" s="357"/>
      <c r="Q363" s="357"/>
      <c r="R363" s="357"/>
      <c r="S363" s="357"/>
      <c r="T363" s="357"/>
      <c r="U363" s="357"/>
      <c r="V363" s="357"/>
      <c r="W363" s="357"/>
      <c r="X363" s="357"/>
      <c r="Y363" s="357"/>
      <c r="Z363" s="357"/>
      <c r="AA363" s="357"/>
      <c r="AB363" s="357"/>
      <c r="AC363" s="357"/>
      <c r="AD363" s="83"/>
    </row>
    <row r="364" spans="1:30" ht="18" customHeight="1">
      <c r="A364" s="121"/>
      <c r="B364" s="107"/>
      <c r="C364" s="108"/>
      <c r="D364" s="43"/>
      <c r="E364" s="43" t="s">
        <v>402</v>
      </c>
      <c r="F364" s="44" t="s">
        <v>194</v>
      </c>
      <c r="G364" s="158">
        <v>2</v>
      </c>
      <c r="H364" s="189">
        <v>15</v>
      </c>
      <c r="I364" s="190">
        <v>30</v>
      </c>
      <c r="J364" s="106">
        <v>34</v>
      </c>
      <c r="K364" s="87">
        <f t="shared" si="26"/>
        <v>1</v>
      </c>
      <c r="L364" s="87">
        <f t="shared" si="27"/>
        <v>1.1000000000000001</v>
      </c>
      <c r="M364" s="46">
        <f t="shared" si="28"/>
        <v>39.799999999999997</v>
      </c>
      <c r="N364" s="357"/>
      <c r="O364" s="357"/>
      <c r="P364" s="357"/>
      <c r="Q364" s="357"/>
      <c r="R364" s="357"/>
      <c r="S364" s="357"/>
      <c r="T364" s="357"/>
      <c r="U364" s="357"/>
      <c r="V364" s="357"/>
      <c r="W364" s="357"/>
      <c r="X364" s="357"/>
      <c r="Y364" s="357"/>
      <c r="Z364" s="357"/>
      <c r="AA364" s="357"/>
      <c r="AB364" s="357"/>
      <c r="AC364" s="357"/>
      <c r="AD364" s="83"/>
    </row>
    <row r="365" spans="1:30" s="206" customFormat="1" ht="18" customHeight="1">
      <c r="A365" s="121"/>
      <c r="B365" s="107"/>
      <c r="C365" s="108"/>
      <c r="D365" s="43"/>
      <c r="E365" s="43" t="s">
        <v>402</v>
      </c>
      <c r="F365" s="44" t="s">
        <v>195</v>
      </c>
      <c r="G365" s="158">
        <v>2</v>
      </c>
      <c r="H365" s="189">
        <v>15</v>
      </c>
      <c r="I365" s="190">
        <v>30</v>
      </c>
      <c r="J365" s="106">
        <v>40</v>
      </c>
      <c r="K365" s="87">
        <f t="shared" si="26"/>
        <v>1.2</v>
      </c>
      <c r="L365" s="87">
        <f t="shared" si="27"/>
        <v>1.2</v>
      </c>
      <c r="M365" s="46">
        <f t="shared" si="28"/>
        <v>45</v>
      </c>
      <c r="N365" s="357"/>
      <c r="O365" s="357"/>
      <c r="P365" s="357"/>
      <c r="Q365" s="357"/>
      <c r="R365" s="357"/>
      <c r="S365" s="357"/>
      <c r="T365" s="357"/>
      <c r="U365" s="357"/>
      <c r="V365" s="357"/>
      <c r="W365" s="357"/>
      <c r="X365" s="357"/>
      <c r="Y365" s="357"/>
      <c r="Z365" s="357"/>
      <c r="AA365" s="357"/>
      <c r="AB365" s="357"/>
      <c r="AC365" s="357"/>
      <c r="AD365" s="83"/>
    </row>
    <row r="366" spans="1:30" s="206" customFormat="1" ht="18" customHeight="1">
      <c r="A366" s="121"/>
      <c r="B366" s="107"/>
      <c r="C366" s="108"/>
      <c r="D366" s="43"/>
      <c r="E366" s="43" t="s">
        <v>402</v>
      </c>
      <c r="F366" s="44" t="s">
        <v>209</v>
      </c>
      <c r="G366" s="158">
        <v>2</v>
      </c>
      <c r="H366" s="189">
        <v>15</v>
      </c>
      <c r="I366" s="190"/>
      <c r="J366" s="106">
        <v>30</v>
      </c>
      <c r="K366" s="87">
        <f t="shared" si="26"/>
        <v>1</v>
      </c>
      <c r="L366" s="87">
        <f t="shared" si="27"/>
        <v>0</v>
      </c>
      <c r="M366" s="46">
        <f t="shared" si="28"/>
        <v>15</v>
      </c>
      <c r="N366" s="357"/>
      <c r="O366" s="357"/>
      <c r="P366" s="357"/>
      <c r="Q366" s="357"/>
      <c r="R366" s="357"/>
      <c r="S366" s="357"/>
      <c r="T366" s="357"/>
      <c r="U366" s="357"/>
      <c r="V366" s="357"/>
      <c r="W366" s="357"/>
      <c r="X366" s="357"/>
      <c r="Y366" s="357"/>
      <c r="Z366" s="357"/>
      <c r="AA366" s="357"/>
      <c r="AB366" s="357"/>
      <c r="AC366" s="357"/>
      <c r="AD366" s="83"/>
    </row>
    <row r="367" spans="1:30" ht="18" customHeight="1">
      <c r="A367" s="121"/>
      <c r="B367" s="107"/>
      <c r="C367" s="108"/>
      <c r="D367" s="43"/>
      <c r="E367" s="43" t="s">
        <v>403</v>
      </c>
      <c r="F367" s="44" t="s">
        <v>209</v>
      </c>
      <c r="G367" s="158">
        <v>2</v>
      </c>
      <c r="H367" s="189"/>
      <c r="I367" s="190">
        <v>30</v>
      </c>
      <c r="J367" s="106">
        <v>30</v>
      </c>
      <c r="K367" s="87">
        <f t="shared" si="26"/>
        <v>0</v>
      </c>
      <c r="L367" s="87">
        <f t="shared" si="27"/>
        <v>1.1000000000000001</v>
      </c>
      <c r="M367" s="46">
        <f t="shared" si="28"/>
        <v>24.8</v>
      </c>
      <c r="N367" s="357"/>
      <c r="O367" s="357"/>
      <c r="P367" s="357"/>
      <c r="Q367" s="357"/>
      <c r="R367" s="357"/>
      <c r="S367" s="357"/>
      <c r="T367" s="357"/>
      <c r="U367" s="357"/>
      <c r="V367" s="357"/>
      <c r="W367" s="357"/>
      <c r="X367" s="357"/>
      <c r="Y367" s="357"/>
      <c r="Z367" s="357"/>
      <c r="AA367" s="357"/>
      <c r="AB367" s="357"/>
      <c r="AC367" s="357"/>
      <c r="AD367" s="83"/>
    </row>
    <row r="368" spans="1:30" s="206" customFormat="1" ht="18" customHeight="1">
      <c r="A368" s="121"/>
      <c r="B368" s="107"/>
      <c r="C368" s="108"/>
      <c r="D368" s="43"/>
      <c r="E368" s="43" t="s">
        <v>404</v>
      </c>
      <c r="F368" s="44" t="s">
        <v>209</v>
      </c>
      <c r="G368" s="158">
        <v>2</v>
      </c>
      <c r="H368" s="189"/>
      <c r="I368" s="190">
        <v>30</v>
      </c>
      <c r="J368" s="106">
        <v>30</v>
      </c>
      <c r="K368" s="87">
        <f t="shared" si="26"/>
        <v>0</v>
      </c>
      <c r="L368" s="87">
        <f t="shared" si="27"/>
        <v>1.1000000000000001</v>
      </c>
      <c r="M368" s="46">
        <f t="shared" si="28"/>
        <v>24.8</v>
      </c>
      <c r="N368" s="357"/>
      <c r="O368" s="357"/>
      <c r="P368" s="357"/>
      <c r="Q368" s="357"/>
      <c r="R368" s="357"/>
      <c r="S368" s="357"/>
      <c r="T368" s="357"/>
      <c r="U368" s="357"/>
      <c r="V368" s="357"/>
      <c r="W368" s="357"/>
      <c r="X368" s="357"/>
      <c r="Y368" s="357"/>
      <c r="Z368" s="357"/>
      <c r="AA368" s="357"/>
      <c r="AB368" s="357"/>
      <c r="AC368" s="357"/>
      <c r="AD368" s="83"/>
    </row>
    <row r="369" spans="1:30" ht="15.75" customHeight="1">
      <c r="A369" s="90"/>
      <c r="B369" s="107"/>
      <c r="C369" s="108"/>
      <c r="D369" s="158"/>
      <c r="E369" s="43" t="s">
        <v>530</v>
      </c>
      <c r="F369" s="44" t="s">
        <v>197</v>
      </c>
      <c r="G369" s="158">
        <v>2</v>
      </c>
      <c r="H369" s="158">
        <v>30</v>
      </c>
      <c r="I369" s="158"/>
      <c r="J369" s="106">
        <v>54</v>
      </c>
      <c r="K369" s="87">
        <f t="shared" si="26"/>
        <v>1.2</v>
      </c>
      <c r="L369" s="87">
        <f t="shared" si="27"/>
        <v>0</v>
      </c>
      <c r="M369" s="46">
        <f t="shared" si="28"/>
        <v>36</v>
      </c>
      <c r="N369" s="347"/>
      <c r="O369" s="347"/>
      <c r="P369" s="347"/>
      <c r="Q369" s="347"/>
      <c r="R369" s="347"/>
      <c r="S369" s="347"/>
      <c r="T369" s="347"/>
      <c r="U369" s="347"/>
      <c r="V369" s="347"/>
      <c r="W369" s="347"/>
      <c r="X369" s="347"/>
      <c r="Y369" s="347"/>
      <c r="Z369" s="347"/>
      <c r="AA369" s="347"/>
      <c r="AB369" s="347"/>
      <c r="AC369" s="347"/>
      <c r="AD369" s="83"/>
    </row>
    <row r="370" spans="1:30" s="225" customFormat="1" ht="15.75" customHeight="1">
      <c r="A370" s="121"/>
      <c r="B370" s="107"/>
      <c r="C370" s="108"/>
      <c r="D370" s="158"/>
      <c r="E370" s="43" t="s">
        <v>529</v>
      </c>
      <c r="F370" s="44" t="s">
        <v>197</v>
      </c>
      <c r="G370" s="158">
        <v>2</v>
      </c>
      <c r="H370" s="158"/>
      <c r="I370" s="158">
        <v>60</v>
      </c>
      <c r="J370" s="106">
        <v>27</v>
      </c>
      <c r="K370" s="311">
        <f t="shared" si="26"/>
        <v>0</v>
      </c>
      <c r="L370" s="311">
        <f t="shared" si="27"/>
        <v>1</v>
      </c>
      <c r="M370" s="312">
        <f t="shared" si="28"/>
        <v>45</v>
      </c>
      <c r="N370" s="357"/>
      <c r="O370" s="357"/>
      <c r="P370" s="357"/>
      <c r="Q370" s="357"/>
      <c r="R370" s="357"/>
      <c r="S370" s="357"/>
      <c r="T370" s="357"/>
      <c r="U370" s="357"/>
      <c r="V370" s="357"/>
      <c r="W370" s="357"/>
      <c r="X370" s="357"/>
      <c r="Y370" s="357"/>
      <c r="Z370" s="357"/>
      <c r="AA370" s="357"/>
      <c r="AB370" s="357"/>
      <c r="AC370" s="357"/>
      <c r="AD370" s="83"/>
    </row>
    <row r="371" spans="1:30" s="225" customFormat="1" ht="15.75" customHeight="1">
      <c r="A371" s="121"/>
      <c r="B371" s="107"/>
      <c r="C371" s="108"/>
      <c r="D371" s="158"/>
      <c r="E371" s="43" t="s">
        <v>528</v>
      </c>
      <c r="F371" s="44" t="s">
        <v>197</v>
      </c>
      <c r="G371" s="158">
        <v>2</v>
      </c>
      <c r="H371" s="158"/>
      <c r="I371" s="158">
        <v>60</v>
      </c>
      <c r="J371" s="106">
        <v>27</v>
      </c>
      <c r="K371" s="311">
        <f t="shared" si="26"/>
        <v>0</v>
      </c>
      <c r="L371" s="311">
        <f t="shared" si="27"/>
        <v>1</v>
      </c>
      <c r="M371" s="312">
        <f t="shared" si="28"/>
        <v>45</v>
      </c>
      <c r="N371" s="357"/>
      <c r="O371" s="357"/>
      <c r="P371" s="357"/>
      <c r="Q371" s="357"/>
      <c r="R371" s="357"/>
      <c r="S371" s="357"/>
      <c r="T371" s="357"/>
      <c r="U371" s="357"/>
      <c r="V371" s="357"/>
      <c r="W371" s="357"/>
      <c r="X371" s="357"/>
      <c r="Y371" s="357"/>
      <c r="Z371" s="357"/>
      <c r="AA371" s="357"/>
      <c r="AB371" s="357"/>
      <c r="AC371" s="357"/>
      <c r="AD371" s="83"/>
    </row>
    <row r="372" spans="1:30" s="225" customFormat="1" ht="15.75" customHeight="1">
      <c r="A372" s="121"/>
      <c r="B372" s="107"/>
      <c r="C372" s="108"/>
      <c r="D372" s="158"/>
      <c r="E372" s="43" t="s">
        <v>161</v>
      </c>
      <c r="F372" s="44" t="s">
        <v>448</v>
      </c>
      <c r="G372" s="233">
        <v>2</v>
      </c>
      <c r="H372" s="233">
        <v>30</v>
      </c>
      <c r="I372" s="233">
        <v>60</v>
      </c>
      <c r="J372" s="234">
        <v>40</v>
      </c>
      <c r="K372" s="87">
        <f t="shared" si="26"/>
        <v>1.2</v>
      </c>
      <c r="L372" s="87">
        <f t="shared" si="27"/>
        <v>1.2</v>
      </c>
      <c r="M372" s="46">
        <f t="shared" si="28"/>
        <v>90</v>
      </c>
      <c r="N372" s="357"/>
      <c r="O372" s="357"/>
      <c r="P372" s="357"/>
      <c r="Q372" s="357"/>
      <c r="R372" s="357"/>
      <c r="S372" s="357"/>
      <c r="T372" s="357"/>
      <c r="U372" s="357"/>
      <c r="V372" s="357"/>
      <c r="W372" s="357"/>
      <c r="X372" s="357"/>
      <c r="Y372" s="357"/>
      <c r="Z372" s="357"/>
      <c r="AA372" s="357"/>
      <c r="AB372" s="357"/>
      <c r="AC372" s="357"/>
      <c r="AD372" s="83"/>
    </row>
    <row r="373" spans="1:30" ht="18" customHeight="1">
      <c r="A373" s="104">
        <v>19</v>
      </c>
      <c r="B373" s="60" t="s">
        <v>112</v>
      </c>
      <c r="C373" s="61" t="s">
        <v>113</v>
      </c>
      <c r="D373" s="42">
        <v>20200010101</v>
      </c>
      <c r="E373" s="43" t="s">
        <v>525</v>
      </c>
      <c r="F373" s="44" t="s">
        <v>202</v>
      </c>
      <c r="G373" s="111">
        <v>1</v>
      </c>
      <c r="H373" s="140">
        <v>30</v>
      </c>
      <c r="I373" s="140">
        <v>0</v>
      </c>
      <c r="J373" s="106">
        <v>37</v>
      </c>
      <c r="K373" s="87">
        <f t="shared" si="26"/>
        <v>1.2</v>
      </c>
      <c r="L373" s="87">
        <f t="shared" si="27"/>
        <v>0</v>
      </c>
      <c r="M373" s="46">
        <f t="shared" si="28"/>
        <v>36</v>
      </c>
      <c r="N373" s="351">
        <v>67.5</v>
      </c>
      <c r="O373" s="353"/>
      <c r="P373" s="355">
        <f>SUM(M373:M386)+N373+O373</f>
        <v>919.5</v>
      </c>
      <c r="Q373" s="353">
        <v>0</v>
      </c>
      <c r="R373" s="355">
        <v>55</v>
      </c>
      <c r="S373" s="349">
        <v>450</v>
      </c>
      <c r="T373" s="353">
        <v>450</v>
      </c>
      <c r="U373" s="349">
        <v>112</v>
      </c>
      <c r="V373" s="382">
        <v>112</v>
      </c>
      <c r="W373" s="349">
        <v>56</v>
      </c>
      <c r="X373" s="353">
        <v>56</v>
      </c>
      <c r="Y373" s="355">
        <f>ROUND((P373-T373),1)</f>
        <v>469.5</v>
      </c>
      <c r="Z373" s="394">
        <f>IF(OR(SUM(V373:V386)="",SUM(Q373:Q386)=""),0,IF(OR(SUM(U373:U386)=320,SUM(V373:V386)&gt;0),ROUND((SUM(Q373:Q386)-SUM(V373:V386)),1),0))</f>
        <v>-112</v>
      </c>
      <c r="AA373" s="394">
        <f>IF(OR(SUM(X373:X386)="",SUM(R373:R386)=""),0,IF(OR(SUM(W373:W386)=160,SUM(X373:X386)&gt;0),ROUND((SUM(R373:R386)-SUM(X373:X386)),1),0))</f>
        <v>-1</v>
      </c>
      <c r="AB373" s="395"/>
      <c r="AC373" s="400">
        <f>SUM(Y373:AA386)</f>
        <v>356.5</v>
      </c>
      <c r="AD373" s="83"/>
    </row>
    <row r="374" spans="1:30" ht="18" customHeight="1">
      <c r="A374" s="90"/>
      <c r="B374" s="107"/>
      <c r="C374" s="108"/>
      <c r="D374" s="42">
        <v>20200010102</v>
      </c>
      <c r="E374" s="43" t="s">
        <v>236</v>
      </c>
      <c r="F374" s="44" t="s">
        <v>237</v>
      </c>
      <c r="G374" s="141">
        <v>1</v>
      </c>
      <c r="H374" s="142">
        <v>30</v>
      </c>
      <c r="I374" s="142">
        <v>0</v>
      </c>
      <c r="J374" s="106">
        <v>38</v>
      </c>
      <c r="K374" s="87">
        <f t="shared" si="26"/>
        <v>1.2</v>
      </c>
      <c r="L374" s="87">
        <f t="shared" si="27"/>
        <v>0</v>
      </c>
      <c r="M374" s="46">
        <f t="shared" si="28"/>
        <v>36</v>
      </c>
      <c r="N374" s="347"/>
      <c r="O374" s="347"/>
      <c r="P374" s="347"/>
      <c r="Q374" s="347"/>
      <c r="R374" s="347"/>
      <c r="S374" s="347"/>
      <c r="T374" s="347"/>
      <c r="U374" s="347"/>
      <c r="V374" s="347"/>
      <c r="W374" s="347"/>
      <c r="X374" s="347"/>
      <c r="Y374" s="347"/>
      <c r="Z374" s="347"/>
      <c r="AA374" s="347"/>
      <c r="AB374" s="347"/>
      <c r="AC374" s="347"/>
      <c r="AD374" s="83"/>
    </row>
    <row r="375" spans="1:30" ht="18" customHeight="1">
      <c r="A375" s="90"/>
      <c r="B375" s="107"/>
      <c r="C375" s="108"/>
      <c r="D375" s="42">
        <v>20200010103</v>
      </c>
      <c r="E375" s="43" t="s">
        <v>236</v>
      </c>
      <c r="F375" s="44" t="s">
        <v>209</v>
      </c>
      <c r="G375" s="141">
        <v>1</v>
      </c>
      <c r="H375" s="142">
        <v>30</v>
      </c>
      <c r="I375" s="142">
        <v>0</v>
      </c>
      <c r="J375" s="106">
        <v>65</v>
      </c>
      <c r="K375" s="87">
        <f t="shared" si="26"/>
        <v>1.3</v>
      </c>
      <c r="L375" s="87">
        <f t="shared" si="27"/>
        <v>0</v>
      </c>
      <c r="M375" s="46">
        <f t="shared" si="28"/>
        <v>39</v>
      </c>
      <c r="N375" s="347"/>
      <c r="O375" s="347"/>
      <c r="P375" s="347"/>
      <c r="Q375" s="347"/>
      <c r="R375" s="347"/>
      <c r="S375" s="347"/>
      <c r="T375" s="347"/>
      <c r="U375" s="347"/>
      <c r="V375" s="347"/>
      <c r="W375" s="347"/>
      <c r="X375" s="347"/>
      <c r="Y375" s="347"/>
      <c r="Z375" s="347"/>
      <c r="AA375" s="347"/>
      <c r="AB375" s="347"/>
      <c r="AC375" s="347"/>
      <c r="AD375" s="83"/>
    </row>
    <row r="376" spans="1:30" ht="18" customHeight="1">
      <c r="A376" s="90"/>
      <c r="B376" s="107"/>
      <c r="C376" s="108"/>
      <c r="D376" s="42">
        <v>21100009905</v>
      </c>
      <c r="E376" s="43" t="s">
        <v>192</v>
      </c>
      <c r="F376" s="44" t="s">
        <v>189</v>
      </c>
      <c r="G376" s="141">
        <v>1</v>
      </c>
      <c r="H376" s="142">
        <v>45</v>
      </c>
      <c r="I376" s="142">
        <v>30</v>
      </c>
      <c r="J376" s="106">
        <v>29</v>
      </c>
      <c r="K376" s="87">
        <f t="shared" si="26"/>
        <v>1</v>
      </c>
      <c r="L376" s="87">
        <f t="shared" si="27"/>
        <v>1</v>
      </c>
      <c r="M376" s="46">
        <f t="shared" si="28"/>
        <v>67.5</v>
      </c>
      <c r="N376" s="347"/>
      <c r="O376" s="347"/>
      <c r="P376" s="347"/>
      <c r="Q376" s="347"/>
      <c r="R376" s="347"/>
      <c r="S376" s="347"/>
      <c r="T376" s="347"/>
      <c r="U376" s="347"/>
      <c r="V376" s="347"/>
      <c r="W376" s="347"/>
      <c r="X376" s="347"/>
      <c r="Y376" s="347"/>
      <c r="Z376" s="347"/>
      <c r="AA376" s="347"/>
      <c r="AB376" s="347"/>
      <c r="AC376" s="347"/>
      <c r="AD376" s="83"/>
    </row>
    <row r="377" spans="1:30" ht="18" customHeight="1">
      <c r="A377" s="90"/>
      <c r="B377" s="107"/>
      <c r="C377" s="108"/>
      <c r="D377" s="42">
        <v>21100149002</v>
      </c>
      <c r="E377" s="43" t="s">
        <v>208</v>
      </c>
      <c r="F377" s="44" t="s">
        <v>195</v>
      </c>
      <c r="G377" s="141">
        <v>1</v>
      </c>
      <c r="H377" s="142">
        <v>15</v>
      </c>
      <c r="I377" s="142">
        <v>60</v>
      </c>
      <c r="J377" s="106">
        <v>44</v>
      </c>
      <c r="K377" s="87">
        <f t="shared" si="26"/>
        <v>1.2</v>
      </c>
      <c r="L377" s="87">
        <f t="shared" si="27"/>
        <v>1.2</v>
      </c>
      <c r="M377" s="46">
        <f t="shared" si="28"/>
        <v>72</v>
      </c>
      <c r="N377" s="347"/>
      <c r="O377" s="347"/>
      <c r="P377" s="347"/>
      <c r="Q377" s="347"/>
      <c r="R377" s="347"/>
      <c r="S377" s="347"/>
      <c r="T377" s="347"/>
      <c r="U377" s="347"/>
      <c r="V377" s="347"/>
      <c r="W377" s="347"/>
      <c r="X377" s="347"/>
      <c r="Y377" s="347"/>
      <c r="Z377" s="347"/>
      <c r="AA377" s="347"/>
      <c r="AB377" s="347"/>
      <c r="AC377" s="347"/>
      <c r="AD377" s="83"/>
    </row>
    <row r="378" spans="1:30" ht="18" customHeight="1">
      <c r="A378" s="90"/>
      <c r="B378" s="107"/>
      <c r="C378" s="108"/>
      <c r="D378" s="42">
        <v>21100151801</v>
      </c>
      <c r="E378" s="43" t="s">
        <v>208</v>
      </c>
      <c r="F378" s="44" t="s">
        <v>238</v>
      </c>
      <c r="G378" s="141">
        <v>1</v>
      </c>
      <c r="H378" s="142">
        <v>30</v>
      </c>
      <c r="I378" s="142">
        <v>30</v>
      </c>
      <c r="J378" s="106">
        <v>27</v>
      </c>
      <c r="K378" s="87">
        <f t="shared" si="26"/>
        <v>1</v>
      </c>
      <c r="L378" s="87">
        <f t="shared" si="27"/>
        <v>1</v>
      </c>
      <c r="M378" s="46">
        <f t="shared" si="28"/>
        <v>52.5</v>
      </c>
      <c r="N378" s="347"/>
      <c r="O378" s="347"/>
      <c r="P378" s="347"/>
      <c r="Q378" s="347"/>
      <c r="R378" s="347"/>
      <c r="S378" s="347"/>
      <c r="T378" s="347"/>
      <c r="U378" s="347"/>
      <c r="V378" s="347"/>
      <c r="W378" s="347"/>
      <c r="X378" s="347"/>
      <c r="Y378" s="347"/>
      <c r="Z378" s="347"/>
      <c r="AA378" s="347"/>
      <c r="AB378" s="347"/>
      <c r="AC378" s="347"/>
      <c r="AD378" s="83"/>
    </row>
    <row r="379" spans="1:30" ht="18" customHeight="1">
      <c r="A379" s="121"/>
      <c r="B379" s="107"/>
      <c r="C379" s="108"/>
      <c r="D379" s="42">
        <v>71400119903</v>
      </c>
      <c r="E379" s="43" t="s">
        <v>161</v>
      </c>
      <c r="F379" s="44" t="s">
        <v>239</v>
      </c>
      <c r="G379" s="141">
        <v>1</v>
      </c>
      <c r="H379" s="142">
        <v>30</v>
      </c>
      <c r="I379" s="142">
        <v>60</v>
      </c>
      <c r="J379" s="106">
        <v>45</v>
      </c>
      <c r="K379" s="87">
        <f t="shared" si="26"/>
        <v>1.2</v>
      </c>
      <c r="L379" s="87">
        <f t="shared" si="27"/>
        <v>1.2</v>
      </c>
      <c r="M379" s="46">
        <f t="shared" si="28"/>
        <v>90</v>
      </c>
      <c r="N379" s="357"/>
      <c r="O379" s="357"/>
      <c r="P379" s="357"/>
      <c r="Q379" s="357"/>
      <c r="R379" s="357"/>
      <c r="S379" s="357"/>
      <c r="T379" s="357"/>
      <c r="U379" s="357"/>
      <c r="V379" s="357"/>
      <c r="W379" s="357"/>
      <c r="X379" s="357"/>
      <c r="Y379" s="357"/>
      <c r="Z379" s="357"/>
      <c r="AA379" s="357"/>
      <c r="AB379" s="357"/>
      <c r="AC379" s="357"/>
      <c r="AD379" s="83"/>
    </row>
    <row r="380" spans="1:30" ht="18" customHeight="1">
      <c r="A380" s="121"/>
      <c r="B380" s="107"/>
      <c r="C380" s="108"/>
      <c r="D380" s="42"/>
      <c r="E380" s="43" t="s">
        <v>218</v>
      </c>
      <c r="F380" s="184" t="s">
        <v>195</v>
      </c>
      <c r="G380" s="141"/>
      <c r="H380" s="142"/>
      <c r="I380" s="142"/>
      <c r="J380" s="106"/>
      <c r="K380" s="87">
        <f t="shared" si="26"/>
        <v>0</v>
      </c>
      <c r="L380" s="87">
        <f t="shared" si="27"/>
        <v>0</v>
      </c>
      <c r="M380" s="46">
        <f t="shared" si="28"/>
        <v>0</v>
      </c>
      <c r="N380" s="357"/>
      <c r="O380" s="357"/>
      <c r="P380" s="357"/>
      <c r="Q380" s="357"/>
      <c r="R380" s="357"/>
      <c r="S380" s="357"/>
      <c r="T380" s="357"/>
      <c r="U380" s="357"/>
      <c r="V380" s="357"/>
      <c r="W380" s="357"/>
      <c r="X380" s="357"/>
      <c r="Y380" s="357"/>
      <c r="Z380" s="357"/>
      <c r="AA380" s="357"/>
      <c r="AB380" s="357"/>
      <c r="AC380" s="357"/>
      <c r="AD380" s="83"/>
    </row>
    <row r="381" spans="1:30" ht="18" customHeight="1">
      <c r="A381" s="121"/>
      <c r="B381" s="107"/>
      <c r="C381" s="108"/>
      <c r="D381" s="42"/>
      <c r="E381" s="43" t="s">
        <v>208</v>
      </c>
      <c r="F381" s="44" t="s">
        <v>280</v>
      </c>
      <c r="G381" s="141">
        <v>2</v>
      </c>
      <c r="H381" s="142">
        <v>15</v>
      </c>
      <c r="I381" s="142">
        <v>60</v>
      </c>
      <c r="J381" s="106">
        <v>40</v>
      </c>
      <c r="K381" s="87">
        <f t="shared" si="26"/>
        <v>1.2</v>
      </c>
      <c r="L381" s="87">
        <f t="shared" si="27"/>
        <v>1.2</v>
      </c>
      <c r="M381" s="46">
        <f t="shared" si="28"/>
        <v>72</v>
      </c>
      <c r="N381" s="357"/>
      <c r="O381" s="357"/>
      <c r="P381" s="357"/>
      <c r="Q381" s="357"/>
      <c r="R381" s="357"/>
      <c r="S381" s="357"/>
      <c r="T381" s="357"/>
      <c r="U381" s="357"/>
      <c r="V381" s="357"/>
      <c r="W381" s="357"/>
      <c r="X381" s="357"/>
      <c r="Y381" s="357"/>
      <c r="Z381" s="357"/>
      <c r="AA381" s="357"/>
      <c r="AB381" s="357"/>
      <c r="AC381" s="357"/>
      <c r="AD381" s="83"/>
    </row>
    <row r="382" spans="1:30" ht="18" customHeight="1">
      <c r="A382" s="121"/>
      <c r="B382" s="107"/>
      <c r="C382" s="108"/>
      <c r="D382" s="42"/>
      <c r="E382" s="43" t="s">
        <v>236</v>
      </c>
      <c r="F382" s="44" t="s">
        <v>405</v>
      </c>
      <c r="G382" s="141">
        <v>2</v>
      </c>
      <c r="H382" s="142">
        <v>30</v>
      </c>
      <c r="I382" s="142">
        <v>0</v>
      </c>
      <c r="J382" s="106">
        <v>40</v>
      </c>
      <c r="K382" s="87">
        <f t="shared" si="26"/>
        <v>1.2</v>
      </c>
      <c r="L382" s="87">
        <f t="shared" si="27"/>
        <v>0</v>
      </c>
      <c r="M382" s="46">
        <f t="shared" si="28"/>
        <v>36</v>
      </c>
      <c r="N382" s="357"/>
      <c r="O382" s="357"/>
      <c r="P382" s="357"/>
      <c r="Q382" s="357"/>
      <c r="R382" s="357"/>
      <c r="S382" s="357"/>
      <c r="T382" s="357"/>
      <c r="U382" s="357"/>
      <c r="V382" s="357"/>
      <c r="W382" s="357"/>
      <c r="X382" s="357"/>
      <c r="Y382" s="357"/>
      <c r="Z382" s="357"/>
      <c r="AA382" s="357"/>
      <c r="AB382" s="357"/>
      <c r="AC382" s="357"/>
      <c r="AD382" s="83"/>
    </row>
    <row r="383" spans="1:30" ht="18" customHeight="1">
      <c r="A383" s="121"/>
      <c r="B383" s="107"/>
      <c r="C383" s="108"/>
      <c r="D383" s="42"/>
      <c r="E383" s="43" t="s">
        <v>394</v>
      </c>
      <c r="F383" s="44" t="s">
        <v>195</v>
      </c>
      <c r="G383" s="141">
        <v>2</v>
      </c>
      <c r="H383" s="142">
        <v>45</v>
      </c>
      <c r="I383" s="142">
        <v>30</v>
      </c>
      <c r="J383" s="106">
        <v>38</v>
      </c>
      <c r="K383" s="87">
        <f t="shared" si="26"/>
        <v>1.2</v>
      </c>
      <c r="L383" s="87">
        <f t="shared" si="27"/>
        <v>1.2</v>
      </c>
      <c r="M383" s="46">
        <f t="shared" si="28"/>
        <v>81</v>
      </c>
      <c r="N383" s="357"/>
      <c r="O383" s="357"/>
      <c r="P383" s="357"/>
      <c r="Q383" s="357"/>
      <c r="R383" s="357"/>
      <c r="S383" s="357"/>
      <c r="T383" s="357"/>
      <c r="U383" s="357"/>
      <c r="V383" s="357"/>
      <c r="W383" s="357"/>
      <c r="X383" s="357"/>
      <c r="Y383" s="357"/>
      <c r="Z383" s="357"/>
      <c r="AA383" s="357"/>
      <c r="AB383" s="357"/>
      <c r="AC383" s="357"/>
      <c r="AD383" s="83"/>
    </row>
    <row r="384" spans="1:30" s="264" customFormat="1" ht="18" customHeight="1">
      <c r="A384" s="121"/>
      <c r="B384" s="107"/>
      <c r="C384" s="108"/>
      <c r="D384" s="42"/>
      <c r="E384" s="43" t="s">
        <v>161</v>
      </c>
      <c r="F384" s="44" t="s">
        <v>452</v>
      </c>
      <c r="G384" s="141">
        <v>2</v>
      </c>
      <c r="H384" s="142">
        <v>30</v>
      </c>
      <c r="I384" s="142">
        <v>60</v>
      </c>
      <c r="J384" s="106">
        <v>45</v>
      </c>
      <c r="K384" s="87">
        <v>1.2</v>
      </c>
      <c r="L384" s="87">
        <v>1.2</v>
      </c>
      <c r="M384" s="46">
        <v>90</v>
      </c>
      <c r="N384" s="357"/>
      <c r="O384" s="357"/>
      <c r="P384" s="357"/>
      <c r="Q384" s="357"/>
      <c r="R384" s="357"/>
      <c r="S384" s="357"/>
      <c r="T384" s="357"/>
      <c r="U384" s="357"/>
      <c r="V384" s="357"/>
      <c r="W384" s="357"/>
      <c r="X384" s="357"/>
      <c r="Y384" s="357"/>
      <c r="Z384" s="357"/>
      <c r="AA384" s="357"/>
      <c r="AB384" s="357"/>
      <c r="AC384" s="357"/>
      <c r="AD384" s="83"/>
    </row>
    <row r="385" spans="1:30" s="206" customFormat="1" ht="18" customHeight="1">
      <c r="A385" s="121"/>
      <c r="B385" s="107"/>
      <c r="C385" s="108"/>
      <c r="D385" s="42"/>
      <c r="E385" s="43" t="s">
        <v>161</v>
      </c>
      <c r="F385" s="44" t="s">
        <v>453</v>
      </c>
      <c r="G385" s="141">
        <v>2</v>
      </c>
      <c r="H385" s="142">
        <v>30</v>
      </c>
      <c r="I385" s="142">
        <v>60</v>
      </c>
      <c r="J385" s="106">
        <v>45</v>
      </c>
      <c r="K385" s="87">
        <v>1.2</v>
      </c>
      <c r="L385" s="87">
        <v>1.2</v>
      </c>
      <c r="M385" s="46">
        <v>90</v>
      </c>
      <c r="N385" s="357"/>
      <c r="O385" s="357"/>
      <c r="P385" s="357"/>
      <c r="Q385" s="357"/>
      <c r="R385" s="357"/>
      <c r="S385" s="357"/>
      <c r="T385" s="357"/>
      <c r="U385" s="357"/>
      <c r="V385" s="357"/>
      <c r="W385" s="357"/>
      <c r="X385" s="357"/>
      <c r="Y385" s="357"/>
      <c r="Z385" s="357"/>
      <c r="AA385" s="357"/>
      <c r="AB385" s="357"/>
      <c r="AC385" s="357"/>
      <c r="AD385" s="83"/>
    </row>
    <row r="386" spans="1:30" ht="18.75" customHeight="1">
      <c r="A386" s="121"/>
      <c r="B386" s="107"/>
      <c r="C386" s="108"/>
      <c r="D386" s="42"/>
      <c r="E386" s="43" t="s">
        <v>161</v>
      </c>
      <c r="F386" s="44" t="s">
        <v>453</v>
      </c>
      <c r="G386" s="141">
        <v>2</v>
      </c>
      <c r="H386" s="142">
        <v>30</v>
      </c>
      <c r="I386" s="142">
        <v>60</v>
      </c>
      <c r="J386" s="106">
        <v>45</v>
      </c>
      <c r="K386" s="87">
        <f t="shared" si="26"/>
        <v>1.2</v>
      </c>
      <c r="L386" s="87">
        <f t="shared" si="27"/>
        <v>1.2</v>
      </c>
      <c r="M386" s="46">
        <f t="shared" si="28"/>
        <v>90</v>
      </c>
      <c r="N386" s="357"/>
      <c r="O386" s="357"/>
      <c r="P386" s="357"/>
      <c r="Q386" s="357"/>
      <c r="R386" s="357"/>
      <c r="S386" s="357"/>
      <c r="T386" s="357"/>
      <c r="U386" s="357"/>
      <c r="V386" s="357"/>
      <c r="W386" s="357"/>
      <c r="X386" s="357"/>
      <c r="Y386" s="357"/>
      <c r="Z386" s="357"/>
      <c r="AA386" s="357"/>
      <c r="AB386" s="357"/>
      <c r="AC386" s="357"/>
      <c r="AD386" s="83"/>
    </row>
    <row r="387" spans="1:30" ht="18" customHeight="1">
      <c r="A387" s="104">
        <v>20</v>
      </c>
      <c r="B387" s="60" t="s">
        <v>114</v>
      </c>
      <c r="C387" s="61" t="s">
        <v>115</v>
      </c>
      <c r="D387" s="42">
        <v>21100010701</v>
      </c>
      <c r="E387" s="43" t="s">
        <v>259</v>
      </c>
      <c r="F387" s="44" t="s">
        <v>216</v>
      </c>
      <c r="G387" s="159">
        <v>1</v>
      </c>
      <c r="H387" s="144">
        <v>30</v>
      </c>
      <c r="I387" s="157">
        <v>30</v>
      </c>
      <c r="J387" s="106">
        <v>22</v>
      </c>
      <c r="K387" s="87">
        <f t="shared" si="26"/>
        <v>1</v>
      </c>
      <c r="L387" s="87">
        <f t="shared" si="27"/>
        <v>1</v>
      </c>
      <c r="M387" s="46">
        <f t="shared" si="28"/>
        <v>52.5</v>
      </c>
      <c r="N387" s="351">
        <v>67.5</v>
      </c>
      <c r="O387" s="353">
        <v>0</v>
      </c>
      <c r="P387" s="355">
        <f>SUM(M387:M408)+N387+O387</f>
        <v>1110.1999999999998</v>
      </c>
      <c r="Q387" s="353">
        <v>0</v>
      </c>
      <c r="R387" s="355">
        <v>45</v>
      </c>
      <c r="S387" s="349">
        <v>450</v>
      </c>
      <c r="T387" s="353">
        <f>450</f>
        <v>450</v>
      </c>
      <c r="U387" s="349">
        <v>112</v>
      </c>
      <c r="V387" s="382">
        <f>112</f>
        <v>112</v>
      </c>
      <c r="W387" s="349">
        <v>56</v>
      </c>
      <c r="X387" s="353">
        <f>56</f>
        <v>56</v>
      </c>
      <c r="Y387" s="355">
        <f>ROUND((P387-T387),1)</f>
        <v>660.2</v>
      </c>
      <c r="Z387" s="394">
        <f>IF(OR(SUM(V387:V408)="",SUM(Q387:Q408)=""),0,IF(OR(SUM(U387:U408)=320,SUM(V387:V408)&gt;0),ROUND((SUM(Q387:Q408)-SUM(V387:V408)),1),0))</f>
        <v>-112</v>
      </c>
      <c r="AA387" s="394">
        <f>IF(OR(SUM(X387:X408)="",SUM(R387:R408)=""),0,IF(OR(SUM(W387:W408)=160,SUM(X387:X408)&gt;0),ROUND((SUM(R387:R408)-SUM(X387:X408)),1),0))</f>
        <v>-11</v>
      </c>
      <c r="AB387" s="395"/>
      <c r="AC387" s="400">
        <f>SUM(Y387:AA408)</f>
        <v>537.20000000000005</v>
      </c>
      <c r="AD387" s="83"/>
    </row>
    <row r="388" spans="1:30" ht="18" customHeight="1">
      <c r="A388" s="90"/>
      <c r="B388" s="107"/>
      <c r="C388" s="108"/>
      <c r="D388" s="42">
        <v>20200010702</v>
      </c>
      <c r="E388" s="43" t="s">
        <v>259</v>
      </c>
      <c r="F388" s="44" t="s">
        <v>237</v>
      </c>
      <c r="G388" s="159">
        <v>1</v>
      </c>
      <c r="H388" s="144">
        <v>30</v>
      </c>
      <c r="I388" s="157">
        <v>30</v>
      </c>
      <c r="J388" s="106">
        <v>38</v>
      </c>
      <c r="K388" s="87">
        <f t="shared" si="26"/>
        <v>1.2</v>
      </c>
      <c r="L388" s="87">
        <f t="shared" si="27"/>
        <v>1.2</v>
      </c>
      <c r="M388" s="46">
        <f t="shared" si="28"/>
        <v>63</v>
      </c>
      <c r="N388" s="347"/>
      <c r="O388" s="347"/>
      <c r="P388" s="347"/>
      <c r="Q388" s="347"/>
      <c r="R388" s="347"/>
      <c r="S388" s="347"/>
      <c r="T388" s="347"/>
      <c r="U388" s="347"/>
      <c r="V388" s="347"/>
      <c r="W388" s="347"/>
      <c r="X388" s="347"/>
      <c r="Y388" s="347"/>
      <c r="Z388" s="347"/>
      <c r="AA388" s="347"/>
      <c r="AB388" s="347"/>
      <c r="AC388" s="347"/>
      <c r="AD388" s="83"/>
    </row>
    <row r="389" spans="1:30" ht="18" customHeight="1">
      <c r="A389" s="90"/>
      <c r="B389" s="107"/>
      <c r="C389" s="108"/>
      <c r="D389" s="42">
        <v>21100010702</v>
      </c>
      <c r="E389" s="43" t="s">
        <v>259</v>
      </c>
      <c r="F389" s="44" t="s">
        <v>260</v>
      </c>
      <c r="G389" s="159">
        <v>1</v>
      </c>
      <c r="H389" s="144">
        <v>30</v>
      </c>
      <c r="I389" s="157">
        <v>30</v>
      </c>
      <c r="J389" s="106">
        <v>53</v>
      </c>
      <c r="K389" s="87">
        <f t="shared" si="26"/>
        <v>1.2</v>
      </c>
      <c r="L389" s="87">
        <f t="shared" si="27"/>
        <v>1.2</v>
      </c>
      <c r="M389" s="46">
        <f t="shared" si="28"/>
        <v>63</v>
      </c>
      <c r="N389" s="347"/>
      <c r="O389" s="347"/>
      <c r="P389" s="347"/>
      <c r="Q389" s="347"/>
      <c r="R389" s="347"/>
      <c r="S389" s="347"/>
      <c r="T389" s="347"/>
      <c r="U389" s="347"/>
      <c r="V389" s="347"/>
      <c r="W389" s="347"/>
      <c r="X389" s="347"/>
      <c r="Y389" s="347"/>
      <c r="Z389" s="347"/>
      <c r="AA389" s="347"/>
      <c r="AB389" s="347"/>
      <c r="AC389" s="347"/>
      <c r="AD389" s="83"/>
    </row>
    <row r="390" spans="1:30" ht="18" customHeight="1">
      <c r="A390" s="90"/>
      <c r="B390" s="107"/>
      <c r="C390" s="108"/>
      <c r="D390" s="42">
        <v>50600115601</v>
      </c>
      <c r="E390" s="43" t="s">
        <v>261</v>
      </c>
      <c r="F390" s="44" t="s">
        <v>262</v>
      </c>
      <c r="G390" s="159">
        <v>1</v>
      </c>
      <c r="H390" s="144">
        <v>18</v>
      </c>
      <c r="I390" s="157"/>
      <c r="J390" s="106">
        <v>63</v>
      </c>
      <c r="K390" s="87">
        <f t="shared" si="26"/>
        <v>1.3</v>
      </c>
      <c r="L390" s="87">
        <f t="shared" si="27"/>
        <v>0</v>
      </c>
      <c r="M390" s="46">
        <f t="shared" si="28"/>
        <v>23.4</v>
      </c>
      <c r="N390" s="347"/>
      <c r="O390" s="347"/>
      <c r="P390" s="347"/>
      <c r="Q390" s="347"/>
      <c r="R390" s="347"/>
      <c r="S390" s="347"/>
      <c r="T390" s="347"/>
      <c r="U390" s="347"/>
      <c r="V390" s="347"/>
      <c r="W390" s="347"/>
      <c r="X390" s="347"/>
      <c r="Y390" s="347"/>
      <c r="Z390" s="347"/>
      <c r="AA390" s="347"/>
      <c r="AB390" s="347"/>
      <c r="AC390" s="347"/>
      <c r="AD390" s="83"/>
    </row>
    <row r="391" spans="1:30" ht="18" customHeight="1">
      <c r="A391" s="90"/>
      <c r="B391" s="107"/>
      <c r="C391" s="108"/>
      <c r="D391" s="42">
        <v>50600115601</v>
      </c>
      <c r="E391" s="43" t="s">
        <v>263</v>
      </c>
      <c r="F391" s="44" t="s">
        <v>264</v>
      </c>
      <c r="G391" s="159">
        <v>1</v>
      </c>
      <c r="H391" s="144"/>
      <c r="I391" s="157">
        <v>57</v>
      </c>
      <c r="J391" s="106">
        <v>27</v>
      </c>
      <c r="K391" s="87">
        <f t="shared" si="26"/>
        <v>0</v>
      </c>
      <c r="L391" s="87">
        <f t="shared" si="27"/>
        <v>1</v>
      </c>
      <c r="M391" s="46">
        <f t="shared" si="28"/>
        <v>42.8</v>
      </c>
      <c r="N391" s="347"/>
      <c r="O391" s="347"/>
      <c r="P391" s="347"/>
      <c r="Q391" s="347"/>
      <c r="R391" s="347"/>
      <c r="S391" s="347"/>
      <c r="T391" s="347"/>
      <c r="U391" s="347"/>
      <c r="V391" s="347"/>
      <c r="W391" s="347"/>
      <c r="X391" s="347"/>
      <c r="Y391" s="347"/>
      <c r="Z391" s="347"/>
      <c r="AA391" s="347"/>
      <c r="AB391" s="347"/>
      <c r="AC391" s="347"/>
      <c r="AD391" s="83"/>
    </row>
    <row r="392" spans="1:30" ht="18" customHeight="1">
      <c r="A392" s="90"/>
      <c r="B392" s="109"/>
      <c r="C392" s="108"/>
      <c r="D392" s="42">
        <v>50600115601</v>
      </c>
      <c r="E392" s="43" t="s">
        <v>263</v>
      </c>
      <c r="F392" s="44" t="s">
        <v>265</v>
      </c>
      <c r="G392" s="159">
        <v>1</v>
      </c>
      <c r="H392" s="144"/>
      <c r="I392" s="157">
        <v>57</v>
      </c>
      <c r="J392" s="106">
        <v>36</v>
      </c>
      <c r="K392" s="87">
        <f t="shared" si="26"/>
        <v>0</v>
      </c>
      <c r="L392" s="87">
        <f t="shared" si="27"/>
        <v>1.2</v>
      </c>
      <c r="M392" s="46">
        <f t="shared" si="28"/>
        <v>51.3</v>
      </c>
      <c r="N392" s="347"/>
      <c r="O392" s="347"/>
      <c r="P392" s="347"/>
      <c r="Q392" s="347"/>
      <c r="R392" s="347"/>
      <c r="S392" s="347"/>
      <c r="T392" s="347"/>
      <c r="U392" s="347"/>
      <c r="V392" s="347"/>
      <c r="W392" s="347"/>
      <c r="X392" s="347"/>
      <c r="Y392" s="347"/>
      <c r="Z392" s="347"/>
      <c r="AA392" s="347"/>
      <c r="AB392" s="347"/>
      <c r="AC392" s="347"/>
      <c r="AD392" s="83"/>
    </row>
    <row r="393" spans="1:30" ht="18" customHeight="1">
      <c r="A393" s="90"/>
      <c r="B393" s="107"/>
      <c r="C393" s="108"/>
      <c r="D393" s="42">
        <v>71400119917</v>
      </c>
      <c r="E393" s="43" t="s">
        <v>161</v>
      </c>
      <c r="F393" s="44" t="s">
        <v>266</v>
      </c>
      <c r="G393" s="159">
        <v>1</v>
      </c>
      <c r="H393" s="144">
        <v>30</v>
      </c>
      <c r="I393" s="157">
        <v>60</v>
      </c>
      <c r="J393" s="106">
        <v>47</v>
      </c>
      <c r="K393" s="87">
        <f t="shared" si="26"/>
        <v>1.2</v>
      </c>
      <c r="L393" s="87">
        <f t="shared" si="27"/>
        <v>1.2</v>
      </c>
      <c r="M393" s="46">
        <f t="shared" si="28"/>
        <v>90</v>
      </c>
      <c r="N393" s="347"/>
      <c r="O393" s="347"/>
      <c r="P393" s="347"/>
      <c r="Q393" s="347"/>
      <c r="R393" s="347"/>
      <c r="S393" s="347"/>
      <c r="T393" s="347"/>
      <c r="U393" s="347"/>
      <c r="V393" s="347"/>
      <c r="W393" s="347"/>
      <c r="X393" s="347"/>
      <c r="Y393" s="347"/>
      <c r="Z393" s="347"/>
      <c r="AA393" s="347"/>
      <c r="AB393" s="347"/>
      <c r="AC393" s="347"/>
      <c r="AD393" s="83"/>
    </row>
    <row r="394" spans="1:30" ht="18" customHeight="1">
      <c r="A394" s="121"/>
      <c r="B394" s="107"/>
      <c r="C394" s="108"/>
      <c r="D394" s="42">
        <v>20400156801</v>
      </c>
      <c r="E394" s="43" t="s">
        <v>267</v>
      </c>
      <c r="F394" s="44" t="s">
        <v>248</v>
      </c>
      <c r="G394" s="159">
        <v>1</v>
      </c>
      <c r="H394" s="144">
        <v>15</v>
      </c>
      <c r="I394" s="157">
        <v>60</v>
      </c>
      <c r="J394" s="106">
        <v>13</v>
      </c>
      <c r="K394" s="87">
        <f t="shared" si="26"/>
        <v>1</v>
      </c>
      <c r="L394" s="87">
        <f t="shared" si="27"/>
        <v>1</v>
      </c>
      <c r="M394" s="46">
        <f t="shared" si="28"/>
        <v>60</v>
      </c>
      <c r="N394" s="357"/>
      <c r="O394" s="357"/>
      <c r="P394" s="357"/>
      <c r="Q394" s="357"/>
      <c r="R394" s="357"/>
      <c r="S394" s="357"/>
      <c r="T394" s="357"/>
      <c r="U394" s="357"/>
      <c r="V394" s="357"/>
      <c r="W394" s="357"/>
      <c r="X394" s="357"/>
      <c r="Y394" s="357"/>
      <c r="Z394" s="357"/>
      <c r="AA394" s="357"/>
      <c r="AB394" s="357"/>
      <c r="AC394" s="357"/>
      <c r="AD394" s="83"/>
    </row>
    <row r="395" spans="1:30" ht="18" customHeight="1">
      <c r="A395" s="121"/>
      <c r="B395" s="107"/>
      <c r="C395" s="108"/>
      <c r="D395" s="42">
        <v>21100150901</v>
      </c>
      <c r="E395" s="207" t="s">
        <v>190</v>
      </c>
      <c r="F395" s="208" t="s">
        <v>216</v>
      </c>
      <c r="G395" s="218">
        <v>1</v>
      </c>
      <c r="H395" s="216"/>
      <c r="I395" s="217">
        <v>45</v>
      </c>
      <c r="J395" s="212">
        <v>22</v>
      </c>
      <c r="K395" s="87">
        <f t="shared" ref="K395:K458" si="29">IF(OR(LEFT(E395,2)="ĐA",LEFT(E395,2)="DA",LEFT(E395,5)="Đồ án",LEFT(E395,5)="Đồán ",LEFT(E395,9)="Sinh hoạt",LEFT(E395,9)="sinh hoạt",LEFT(E395,6)="Cố vấn",LEFT(E395,6)="cố vấn",LEFT(E395,4)="cvht",LEFT(E395,4)="CVHT",LEFT(E395,4)="shcn",LEFT(E395,4)="SHCN"),0,(IF(AND(H395&gt;0,J395&gt;0),IF(J395&gt;60,1.3,IF(J395&gt;35,1.2,1)),0)))</f>
        <v>0</v>
      </c>
      <c r="L395" s="87">
        <f t="shared" ref="L395:L458" si="30">IF(OR(LEFT(E395,2)="ĐA",LEFT(E395,2)="DA",LEFT(E395,5)="Đồ án",LEFT(E395,5)="Đồán "),0,IF(AND(J395&gt;0,I395&gt;0),IF(AND(OR(LEFT(E395,4)="GDQP",LEFT(E395,4)="gdqp",LEFT(E395,19)="Giáo dục quốc phòng"),J395&gt;50),1.3,IF(J395&gt;35,1.2,IF(J395&gt;29,1.1,1))),0))</f>
        <v>0</v>
      </c>
      <c r="M395" s="46">
        <f t="shared" ref="M395:M458" si="31">ROUND(IF(OR(LEFT(E395,2)="ĐA",LEFT(E395,2)="DA",LEFT(E395,5)="Đồ án",LEFT(E395,5)="Đồán "),J395*0.5,(IF(H395&gt;0,H395*K395,"0")+IF(I395&gt;0,(I395*0.75)*L395,"0"))),1)</f>
        <v>11</v>
      </c>
      <c r="N395" s="357"/>
      <c r="O395" s="357"/>
      <c r="P395" s="357"/>
      <c r="Q395" s="357"/>
      <c r="R395" s="357"/>
      <c r="S395" s="357"/>
      <c r="T395" s="357"/>
      <c r="U395" s="357"/>
      <c r="V395" s="357"/>
      <c r="W395" s="357"/>
      <c r="X395" s="357"/>
      <c r="Y395" s="357"/>
      <c r="Z395" s="357"/>
      <c r="AA395" s="357"/>
      <c r="AB395" s="357"/>
      <c r="AC395" s="357"/>
      <c r="AD395" s="83"/>
    </row>
    <row r="396" spans="1:30" ht="18" customHeight="1">
      <c r="A396" s="121"/>
      <c r="B396" s="107"/>
      <c r="C396" s="108"/>
      <c r="D396" s="42"/>
      <c r="E396" s="43" t="s">
        <v>218</v>
      </c>
      <c r="F396" s="184" t="s">
        <v>300</v>
      </c>
      <c r="G396" s="159"/>
      <c r="H396" s="144"/>
      <c r="I396" s="157"/>
      <c r="J396" s="106"/>
      <c r="K396" s="87">
        <f t="shared" si="29"/>
        <v>0</v>
      </c>
      <c r="L396" s="87">
        <f t="shared" si="30"/>
        <v>0</v>
      </c>
      <c r="M396" s="46">
        <f t="shared" si="31"/>
        <v>0</v>
      </c>
      <c r="N396" s="357"/>
      <c r="O396" s="357"/>
      <c r="P396" s="357"/>
      <c r="Q396" s="357"/>
      <c r="R396" s="357"/>
      <c r="S396" s="357"/>
      <c r="T396" s="357"/>
      <c r="U396" s="357"/>
      <c r="V396" s="357"/>
      <c r="W396" s="357"/>
      <c r="X396" s="357"/>
      <c r="Y396" s="357"/>
      <c r="Z396" s="357"/>
      <c r="AA396" s="357"/>
      <c r="AB396" s="357"/>
      <c r="AC396" s="357"/>
      <c r="AD396" s="83"/>
    </row>
    <row r="397" spans="1:30" ht="18" customHeight="1">
      <c r="A397" s="121"/>
      <c r="B397" s="107"/>
      <c r="C397" s="108"/>
      <c r="D397" s="42"/>
      <c r="E397" s="43" t="s">
        <v>413</v>
      </c>
      <c r="F397" s="44" t="s">
        <v>414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9"/>
        <v>1.2</v>
      </c>
      <c r="L397" s="87">
        <f t="shared" si="30"/>
        <v>1.2</v>
      </c>
      <c r="M397" s="46">
        <f t="shared" si="31"/>
        <v>63</v>
      </c>
      <c r="N397" s="357"/>
      <c r="O397" s="357"/>
      <c r="P397" s="357"/>
      <c r="Q397" s="357"/>
      <c r="R397" s="357"/>
      <c r="S397" s="357"/>
      <c r="T397" s="357"/>
      <c r="U397" s="357"/>
      <c r="V397" s="357"/>
      <c r="W397" s="357"/>
      <c r="X397" s="357"/>
      <c r="Y397" s="357"/>
      <c r="Z397" s="357"/>
      <c r="AA397" s="357"/>
      <c r="AB397" s="357"/>
      <c r="AC397" s="357"/>
      <c r="AD397" s="83"/>
    </row>
    <row r="398" spans="1:30" ht="18" customHeight="1">
      <c r="A398" s="90"/>
      <c r="B398" s="107"/>
      <c r="C398" s="108"/>
      <c r="D398" s="42"/>
      <c r="E398" s="43" t="s">
        <v>413</v>
      </c>
      <c r="F398" s="44" t="s">
        <v>300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9"/>
        <v>1.2</v>
      </c>
      <c r="L398" s="87">
        <f t="shared" si="30"/>
        <v>1.2</v>
      </c>
      <c r="M398" s="46">
        <f t="shared" si="31"/>
        <v>63</v>
      </c>
      <c r="N398" s="347"/>
      <c r="O398" s="347"/>
      <c r="P398" s="347"/>
      <c r="Q398" s="347"/>
      <c r="R398" s="347"/>
      <c r="S398" s="347"/>
      <c r="T398" s="347"/>
      <c r="U398" s="347"/>
      <c r="V398" s="347"/>
      <c r="W398" s="347"/>
      <c r="X398" s="347"/>
      <c r="Y398" s="347"/>
      <c r="Z398" s="347"/>
      <c r="AA398" s="347"/>
      <c r="AB398" s="347"/>
      <c r="AC398" s="347"/>
      <c r="AD398" s="83"/>
    </row>
    <row r="399" spans="1:30" ht="18" customHeight="1">
      <c r="A399" s="90"/>
      <c r="B399" s="107"/>
      <c r="C399" s="108"/>
      <c r="D399" s="42"/>
      <c r="E399" s="43" t="s">
        <v>415</v>
      </c>
      <c r="F399" s="44" t="s">
        <v>414</v>
      </c>
      <c r="G399" s="159">
        <v>2</v>
      </c>
      <c r="H399" s="144">
        <v>30</v>
      </c>
      <c r="I399" s="157">
        <v>30</v>
      </c>
      <c r="J399" s="106">
        <v>40</v>
      </c>
      <c r="K399" s="87">
        <f t="shared" si="29"/>
        <v>1.2</v>
      </c>
      <c r="L399" s="87">
        <f t="shared" si="30"/>
        <v>1.2</v>
      </c>
      <c r="M399" s="46">
        <f t="shared" si="31"/>
        <v>63</v>
      </c>
      <c r="N399" s="347"/>
      <c r="O399" s="347"/>
      <c r="P399" s="347"/>
      <c r="Q399" s="347"/>
      <c r="R399" s="347"/>
      <c r="S399" s="347"/>
      <c r="T399" s="347"/>
      <c r="U399" s="347"/>
      <c r="V399" s="347"/>
      <c r="W399" s="347"/>
      <c r="X399" s="347"/>
      <c r="Y399" s="347"/>
      <c r="Z399" s="347"/>
      <c r="AA399" s="347"/>
      <c r="AB399" s="347"/>
      <c r="AC399" s="347"/>
      <c r="AD399" s="83"/>
    </row>
    <row r="400" spans="1:30" ht="18" customHeight="1">
      <c r="A400" s="90"/>
      <c r="B400" s="107"/>
      <c r="C400" s="108"/>
      <c r="D400" s="42"/>
      <c r="E400" s="43" t="s">
        <v>415</v>
      </c>
      <c r="F400" s="44" t="s">
        <v>300</v>
      </c>
      <c r="G400" s="159">
        <v>2</v>
      </c>
      <c r="H400" s="144">
        <v>30</v>
      </c>
      <c r="I400" s="157">
        <v>30</v>
      </c>
      <c r="J400" s="106">
        <v>40</v>
      </c>
      <c r="K400" s="87">
        <f t="shared" si="29"/>
        <v>1.2</v>
      </c>
      <c r="L400" s="87">
        <f t="shared" si="30"/>
        <v>1.2</v>
      </c>
      <c r="M400" s="46">
        <f t="shared" si="31"/>
        <v>63</v>
      </c>
      <c r="N400" s="347"/>
      <c r="O400" s="347"/>
      <c r="P400" s="347"/>
      <c r="Q400" s="347"/>
      <c r="R400" s="347"/>
      <c r="S400" s="347"/>
      <c r="T400" s="347"/>
      <c r="U400" s="347"/>
      <c r="V400" s="347"/>
      <c r="W400" s="347"/>
      <c r="X400" s="347"/>
      <c r="Y400" s="347"/>
      <c r="Z400" s="347"/>
      <c r="AA400" s="347"/>
      <c r="AB400" s="347"/>
      <c r="AC400" s="347"/>
      <c r="AD400" s="83"/>
    </row>
    <row r="401" spans="1:30" ht="18" customHeight="1">
      <c r="A401" s="90"/>
      <c r="B401" s="63"/>
      <c r="C401" s="108"/>
      <c r="D401" s="42"/>
      <c r="E401" s="43" t="s">
        <v>416</v>
      </c>
      <c r="F401" s="44" t="s">
        <v>159</v>
      </c>
      <c r="G401" s="159">
        <v>2</v>
      </c>
      <c r="H401" s="144">
        <v>15</v>
      </c>
      <c r="I401" s="157">
        <v>30</v>
      </c>
      <c r="J401" s="106">
        <v>40</v>
      </c>
      <c r="K401" s="87">
        <f t="shared" si="29"/>
        <v>1.2</v>
      </c>
      <c r="L401" s="87">
        <f t="shared" si="30"/>
        <v>1.2</v>
      </c>
      <c r="M401" s="46">
        <f t="shared" si="31"/>
        <v>45</v>
      </c>
      <c r="N401" s="347"/>
      <c r="O401" s="347"/>
      <c r="P401" s="347"/>
      <c r="Q401" s="347"/>
      <c r="R401" s="347"/>
      <c r="S401" s="347"/>
      <c r="T401" s="347"/>
      <c r="U401" s="347"/>
      <c r="V401" s="347"/>
      <c r="W401" s="347"/>
      <c r="X401" s="347"/>
      <c r="Y401" s="347"/>
      <c r="Z401" s="347"/>
      <c r="AA401" s="347"/>
      <c r="AB401" s="347"/>
      <c r="AC401" s="347"/>
      <c r="AD401" s="83"/>
    </row>
    <row r="402" spans="1:30" ht="18" customHeight="1">
      <c r="A402" s="90"/>
      <c r="B402" s="63"/>
      <c r="C402" s="108"/>
      <c r="D402" s="42"/>
      <c r="E402" s="43" t="s">
        <v>418</v>
      </c>
      <c r="F402" s="44" t="s">
        <v>159</v>
      </c>
      <c r="G402" s="159">
        <v>2</v>
      </c>
      <c r="H402" s="144"/>
      <c r="I402" s="157">
        <v>15</v>
      </c>
      <c r="J402" s="106">
        <v>40</v>
      </c>
      <c r="K402" s="87">
        <f t="shared" si="29"/>
        <v>0</v>
      </c>
      <c r="L402" s="87">
        <f t="shared" si="30"/>
        <v>1.2</v>
      </c>
      <c r="M402" s="46">
        <f t="shared" si="31"/>
        <v>13.5</v>
      </c>
      <c r="N402" s="347"/>
      <c r="O402" s="347"/>
      <c r="P402" s="347"/>
      <c r="Q402" s="347"/>
      <c r="R402" s="347"/>
      <c r="S402" s="347"/>
      <c r="T402" s="347"/>
      <c r="U402" s="347"/>
      <c r="V402" s="347"/>
      <c r="W402" s="347"/>
      <c r="X402" s="347"/>
      <c r="Y402" s="347"/>
      <c r="Z402" s="347"/>
      <c r="AA402" s="347"/>
      <c r="AB402" s="347"/>
      <c r="AC402" s="347"/>
      <c r="AD402" s="83"/>
    </row>
    <row r="403" spans="1:30" ht="18" customHeight="1">
      <c r="A403" s="90"/>
      <c r="B403" s="63"/>
      <c r="C403" s="108"/>
      <c r="D403" s="42"/>
      <c r="E403" s="43" t="s">
        <v>419</v>
      </c>
      <c r="F403" s="44" t="s">
        <v>262</v>
      </c>
      <c r="G403" s="159">
        <v>2</v>
      </c>
      <c r="H403" s="144">
        <v>33</v>
      </c>
      <c r="I403" s="157"/>
      <c r="J403" s="106">
        <v>60</v>
      </c>
      <c r="K403" s="87">
        <f t="shared" si="29"/>
        <v>1.2</v>
      </c>
      <c r="L403" s="87">
        <f t="shared" si="30"/>
        <v>0</v>
      </c>
      <c r="M403" s="46">
        <f t="shared" si="31"/>
        <v>39.6</v>
      </c>
      <c r="N403" s="347"/>
      <c r="O403" s="347"/>
      <c r="P403" s="347"/>
      <c r="Q403" s="347"/>
      <c r="R403" s="347"/>
      <c r="S403" s="347"/>
      <c r="T403" s="347"/>
      <c r="U403" s="347"/>
      <c r="V403" s="347"/>
      <c r="W403" s="347"/>
      <c r="X403" s="347"/>
      <c r="Y403" s="347"/>
      <c r="Z403" s="347"/>
      <c r="AA403" s="347"/>
      <c r="AB403" s="347"/>
      <c r="AC403" s="347"/>
      <c r="AD403" s="83"/>
    </row>
    <row r="404" spans="1:30" s="225" customFormat="1" ht="18" customHeight="1">
      <c r="A404" s="121"/>
      <c r="B404" s="63"/>
      <c r="C404" s="108"/>
      <c r="D404" s="42"/>
      <c r="E404" s="43" t="s">
        <v>500</v>
      </c>
      <c r="F404" s="44" t="s">
        <v>411</v>
      </c>
      <c r="G404" s="159">
        <v>2</v>
      </c>
      <c r="H404" s="144"/>
      <c r="I404" s="157">
        <v>27</v>
      </c>
      <c r="J404" s="106">
        <v>30</v>
      </c>
      <c r="K404" s="87">
        <f t="shared" si="29"/>
        <v>0</v>
      </c>
      <c r="L404" s="87">
        <f t="shared" si="30"/>
        <v>1.1000000000000001</v>
      </c>
      <c r="M404" s="46">
        <f t="shared" si="31"/>
        <v>22.3</v>
      </c>
      <c r="N404" s="357"/>
      <c r="O404" s="357"/>
      <c r="P404" s="357"/>
      <c r="Q404" s="357"/>
      <c r="R404" s="357"/>
      <c r="S404" s="357"/>
      <c r="T404" s="357"/>
      <c r="U404" s="357"/>
      <c r="V404" s="357"/>
      <c r="W404" s="357"/>
      <c r="X404" s="357"/>
      <c r="Y404" s="357"/>
      <c r="Z404" s="357"/>
      <c r="AA404" s="357"/>
      <c r="AB404" s="357"/>
      <c r="AC404" s="357"/>
      <c r="AD404" s="83"/>
    </row>
    <row r="405" spans="1:30" ht="18" customHeight="1">
      <c r="A405" s="90"/>
      <c r="B405" s="63"/>
      <c r="C405" s="108"/>
      <c r="D405" s="42"/>
      <c r="E405" s="43" t="s">
        <v>501</v>
      </c>
      <c r="F405" s="44" t="s">
        <v>411</v>
      </c>
      <c r="G405" s="159">
        <v>2</v>
      </c>
      <c r="H405" s="144"/>
      <c r="I405" s="157">
        <v>27</v>
      </c>
      <c r="J405" s="106">
        <v>30</v>
      </c>
      <c r="K405" s="87">
        <f t="shared" si="29"/>
        <v>0</v>
      </c>
      <c r="L405" s="87">
        <f t="shared" si="30"/>
        <v>1.1000000000000001</v>
      </c>
      <c r="M405" s="46">
        <f t="shared" si="31"/>
        <v>22.3</v>
      </c>
      <c r="N405" s="347"/>
      <c r="O405" s="347"/>
      <c r="P405" s="347"/>
      <c r="Q405" s="347"/>
      <c r="R405" s="347"/>
      <c r="S405" s="347"/>
      <c r="T405" s="347"/>
      <c r="U405" s="347"/>
      <c r="V405" s="347"/>
      <c r="W405" s="347"/>
      <c r="X405" s="347"/>
      <c r="Y405" s="347"/>
      <c r="Z405" s="347"/>
      <c r="AA405" s="347"/>
      <c r="AB405" s="347"/>
      <c r="AC405" s="347"/>
      <c r="AD405" s="83"/>
    </row>
    <row r="406" spans="1:30" s="206" customFormat="1" ht="18" customHeight="1">
      <c r="A406" s="121"/>
      <c r="B406" s="63"/>
      <c r="C406" s="108"/>
      <c r="D406" s="42"/>
      <c r="E406" s="43" t="s">
        <v>161</v>
      </c>
      <c r="F406" s="44" t="s">
        <v>520</v>
      </c>
      <c r="G406" s="159">
        <v>2</v>
      </c>
      <c r="H406" s="144">
        <v>30</v>
      </c>
      <c r="I406" s="157">
        <v>60</v>
      </c>
      <c r="J406" s="106">
        <v>40</v>
      </c>
      <c r="K406" s="87">
        <f t="shared" si="29"/>
        <v>1.2</v>
      </c>
      <c r="L406" s="87">
        <f t="shared" si="30"/>
        <v>1.2</v>
      </c>
      <c r="M406" s="46">
        <f t="shared" si="31"/>
        <v>90</v>
      </c>
      <c r="N406" s="357"/>
      <c r="O406" s="357"/>
      <c r="P406" s="357"/>
      <c r="Q406" s="357"/>
      <c r="R406" s="357"/>
      <c r="S406" s="357"/>
      <c r="T406" s="357"/>
      <c r="U406" s="357"/>
      <c r="V406" s="357"/>
      <c r="W406" s="357"/>
      <c r="X406" s="357"/>
      <c r="Y406" s="357"/>
      <c r="Z406" s="357"/>
      <c r="AA406" s="357"/>
      <c r="AB406" s="357"/>
      <c r="AC406" s="357"/>
      <c r="AD406" s="83"/>
    </row>
    <row r="407" spans="1:30" s="225" customFormat="1" ht="18" customHeight="1">
      <c r="A407" s="121"/>
      <c r="B407" s="63"/>
      <c r="C407" s="108"/>
      <c r="D407" s="42"/>
      <c r="E407" s="43" t="s">
        <v>161</v>
      </c>
      <c r="F407" s="44" t="s">
        <v>454</v>
      </c>
      <c r="G407" s="159">
        <v>2</v>
      </c>
      <c r="H407" s="144">
        <v>30</v>
      </c>
      <c r="I407" s="157">
        <v>60</v>
      </c>
      <c r="J407" s="106">
        <v>40</v>
      </c>
      <c r="K407" s="87">
        <f t="shared" si="29"/>
        <v>1.2</v>
      </c>
      <c r="L407" s="87">
        <f t="shared" si="30"/>
        <v>1.2</v>
      </c>
      <c r="M407" s="46">
        <f t="shared" si="31"/>
        <v>90</v>
      </c>
      <c r="N407" s="357"/>
      <c r="O407" s="357"/>
      <c r="P407" s="357"/>
      <c r="Q407" s="357"/>
      <c r="R407" s="357"/>
      <c r="S407" s="357"/>
      <c r="T407" s="357"/>
      <c r="U407" s="357"/>
      <c r="V407" s="357"/>
      <c r="W407" s="357"/>
      <c r="X407" s="357"/>
      <c r="Y407" s="357"/>
      <c r="Z407" s="357"/>
      <c r="AA407" s="357"/>
      <c r="AB407" s="357"/>
      <c r="AC407" s="357"/>
      <c r="AD407" s="83"/>
    </row>
    <row r="408" spans="1:30" ht="18" customHeight="1">
      <c r="A408" s="90"/>
      <c r="B408" s="107"/>
      <c r="C408" s="108"/>
      <c r="D408" s="42"/>
      <c r="E408" s="237" t="s">
        <v>395</v>
      </c>
      <c r="F408" s="238" t="s">
        <v>216</v>
      </c>
      <c r="G408" s="248">
        <v>1</v>
      </c>
      <c r="H408" s="240"/>
      <c r="I408" s="241"/>
      <c r="J408" s="242">
        <v>22</v>
      </c>
      <c r="K408" s="87">
        <f t="shared" si="29"/>
        <v>0</v>
      </c>
      <c r="L408" s="87">
        <f t="shared" si="30"/>
        <v>0</v>
      </c>
      <c r="M408" s="46">
        <f t="shared" si="31"/>
        <v>11</v>
      </c>
      <c r="N408" s="347"/>
      <c r="O408" s="347"/>
      <c r="P408" s="347"/>
      <c r="Q408" s="347"/>
      <c r="R408" s="347"/>
      <c r="S408" s="347"/>
      <c r="T408" s="347"/>
      <c r="U408" s="347"/>
      <c r="V408" s="347"/>
      <c r="W408" s="347"/>
      <c r="X408" s="347"/>
      <c r="Y408" s="347"/>
      <c r="Z408" s="347"/>
      <c r="AA408" s="347"/>
      <c r="AB408" s="347"/>
      <c r="AC408" s="347"/>
      <c r="AD408" s="83"/>
    </row>
    <row r="409" spans="1:30" ht="18" customHeight="1">
      <c r="A409" s="104">
        <v>21</v>
      </c>
      <c r="B409" s="60" t="s">
        <v>82</v>
      </c>
      <c r="C409" s="61" t="s">
        <v>116</v>
      </c>
      <c r="D409" s="42">
        <v>20200010701</v>
      </c>
      <c r="E409" s="43" t="s">
        <v>259</v>
      </c>
      <c r="F409" s="44" t="s">
        <v>202</v>
      </c>
      <c r="G409" s="170">
        <v>1</v>
      </c>
      <c r="H409" s="144">
        <v>30</v>
      </c>
      <c r="I409" s="157">
        <v>30</v>
      </c>
      <c r="J409" s="106">
        <v>37</v>
      </c>
      <c r="K409" s="87">
        <f t="shared" si="29"/>
        <v>1.2</v>
      </c>
      <c r="L409" s="87">
        <f t="shared" si="30"/>
        <v>1.2</v>
      </c>
      <c r="M409" s="46">
        <f t="shared" si="31"/>
        <v>63</v>
      </c>
      <c r="N409" s="351">
        <f>112.5+67.5-4.5</f>
        <v>175.5</v>
      </c>
      <c r="O409" s="353">
        <v>0</v>
      </c>
      <c r="P409" s="355">
        <f>SUM(M409:M433)+N409+O409</f>
        <v>1117.4000000000001</v>
      </c>
      <c r="Q409" s="353">
        <v>42.9</v>
      </c>
      <c r="R409" s="355">
        <v>56</v>
      </c>
      <c r="S409" s="349">
        <v>450</v>
      </c>
      <c r="T409" s="353">
        <v>450</v>
      </c>
      <c r="U409" s="349">
        <v>112</v>
      </c>
      <c r="V409" s="382">
        <v>112</v>
      </c>
      <c r="W409" s="349">
        <v>56</v>
      </c>
      <c r="X409" s="353">
        <v>56</v>
      </c>
      <c r="Y409" s="355">
        <f>ROUND((P409-T409),1)</f>
        <v>667.4</v>
      </c>
      <c r="Z409" s="394">
        <f>IF(OR(SUM(V409:V433)="",SUM(Q409:Q433)=""),0,IF(OR(SUM(U409:U433)=320,SUM(V409:V433)&gt;0),ROUND((SUM(Q409:Q433)-SUM(V409:V433)),1),0))</f>
        <v>-69.099999999999994</v>
      </c>
      <c r="AA409" s="394">
        <f>IF(OR(SUM(X409:X433)="",SUM(R409:R433)=""),0,IF(OR(SUM(W409:W433)=160,SUM(X409:X433)&gt;0),ROUND((SUM(R409:R433)-SUM(X409:X433)),1),0))</f>
        <v>0</v>
      </c>
      <c r="AB409" s="395"/>
      <c r="AC409" s="400">
        <f>SUM(Y409:AA433)</f>
        <v>598.29999999999995</v>
      </c>
      <c r="AD409" s="83"/>
    </row>
    <row r="410" spans="1:30" ht="18" customHeight="1">
      <c r="A410" s="90"/>
      <c r="B410" s="107"/>
      <c r="C410" s="108"/>
      <c r="D410" s="42">
        <v>20400156701</v>
      </c>
      <c r="E410" s="43" t="s">
        <v>307</v>
      </c>
      <c r="F410" s="44" t="s">
        <v>248</v>
      </c>
      <c r="G410" s="170">
        <v>1</v>
      </c>
      <c r="H410" s="144">
        <v>15</v>
      </c>
      <c r="I410" s="157">
        <v>60</v>
      </c>
      <c r="J410" s="106">
        <v>13</v>
      </c>
      <c r="K410" s="87">
        <f t="shared" si="29"/>
        <v>1</v>
      </c>
      <c r="L410" s="87">
        <f t="shared" si="30"/>
        <v>1</v>
      </c>
      <c r="M410" s="46">
        <f t="shared" si="31"/>
        <v>60</v>
      </c>
      <c r="N410" s="347"/>
      <c r="O410" s="347"/>
      <c r="P410" s="347"/>
      <c r="Q410" s="347"/>
      <c r="R410" s="347"/>
      <c r="S410" s="347"/>
      <c r="T410" s="347"/>
      <c r="U410" s="347"/>
      <c r="V410" s="347"/>
      <c r="W410" s="347"/>
      <c r="X410" s="347"/>
      <c r="Y410" s="347"/>
      <c r="Z410" s="347"/>
      <c r="AA410" s="347"/>
      <c r="AB410" s="347"/>
      <c r="AC410" s="347"/>
      <c r="AD410" s="83"/>
    </row>
    <row r="411" spans="1:30" ht="18" customHeight="1">
      <c r="A411" s="90"/>
      <c r="B411" s="107"/>
      <c r="C411" s="108"/>
      <c r="D411" s="42">
        <v>21100110901</v>
      </c>
      <c r="E411" s="43" t="s">
        <v>308</v>
      </c>
      <c r="F411" s="44" t="s">
        <v>260</v>
      </c>
      <c r="G411" s="170">
        <v>1</v>
      </c>
      <c r="H411" s="144">
        <v>30</v>
      </c>
      <c r="I411" s="157">
        <v>30</v>
      </c>
      <c r="J411" s="106">
        <v>53</v>
      </c>
      <c r="K411" s="87">
        <f t="shared" si="29"/>
        <v>1.2</v>
      </c>
      <c r="L411" s="87">
        <f t="shared" si="30"/>
        <v>1.2</v>
      </c>
      <c r="M411" s="46">
        <f t="shared" si="31"/>
        <v>63</v>
      </c>
      <c r="N411" s="347"/>
      <c r="O411" s="347"/>
      <c r="P411" s="347"/>
      <c r="Q411" s="347"/>
      <c r="R411" s="347"/>
      <c r="S411" s="347"/>
      <c r="T411" s="347"/>
      <c r="U411" s="347"/>
      <c r="V411" s="347"/>
      <c r="W411" s="347"/>
      <c r="X411" s="347"/>
      <c r="Y411" s="347"/>
      <c r="Z411" s="347"/>
      <c r="AA411" s="347"/>
      <c r="AB411" s="347"/>
      <c r="AC411" s="347"/>
      <c r="AD411" s="83"/>
    </row>
    <row r="412" spans="1:30" ht="18" customHeight="1">
      <c r="A412" s="90"/>
      <c r="B412" s="107"/>
      <c r="C412" s="108"/>
      <c r="D412" s="42">
        <v>21100148301</v>
      </c>
      <c r="E412" s="219" t="s">
        <v>190</v>
      </c>
      <c r="F412" s="313" t="s">
        <v>260</v>
      </c>
      <c r="G412" s="220">
        <v>1</v>
      </c>
      <c r="H412" s="216"/>
      <c r="I412" s="217"/>
      <c r="J412" s="212">
        <v>53</v>
      </c>
      <c r="K412" s="87">
        <f t="shared" si="29"/>
        <v>0</v>
      </c>
      <c r="L412" s="87">
        <f t="shared" si="30"/>
        <v>0</v>
      </c>
      <c r="M412" s="46">
        <f t="shared" si="31"/>
        <v>26.5</v>
      </c>
      <c r="N412" s="347"/>
      <c r="O412" s="347"/>
      <c r="P412" s="347"/>
      <c r="Q412" s="347"/>
      <c r="R412" s="347"/>
      <c r="S412" s="347"/>
      <c r="T412" s="347"/>
      <c r="U412" s="347"/>
      <c r="V412" s="347"/>
      <c r="W412" s="347"/>
      <c r="X412" s="347"/>
      <c r="Y412" s="347"/>
      <c r="Z412" s="347"/>
      <c r="AA412" s="347"/>
      <c r="AB412" s="347"/>
      <c r="AC412" s="347"/>
      <c r="AD412" s="83"/>
    </row>
    <row r="413" spans="1:30" ht="18" customHeight="1">
      <c r="A413" s="90"/>
      <c r="B413" s="107"/>
      <c r="C413" s="108"/>
      <c r="D413" s="42">
        <v>21100148401</v>
      </c>
      <c r="E413" s="42" t="s">
        <v>309</v>
      </c>
      <c r="F413" s="42" t="s">
        <v>260</v>
      </c>
      <c r="G413" s="170">
        <v>1</v>
      </c>
      <c r="H413" s="144">
        <v>15</v>
      </c>
      <c r="I413" s="157">
        <v>30</v>
      </c>
      <c r="J413" s="106">
        <v>53</v>
      </c>
      <c r="K413" s="87">
        <f t="shared" si="29"/>
        <v>1.2</v>
      </c>
      <c r="L413" s="87">
        <f t="shared" si="30"/>
        <v>1.2</v>
      </c>
      <c r="M413" s="46">
        <f t="shared" si="31"/>
        <v>45</v>
      </c>
      <c r="N413" s="347"/>
      <c r="O413" s="347"/>
      <c r="P413" s="347"/>
      <c r="Q413" s="347"/>
      <c r="R413" s="347"/>
      <c r="S413" s="347"/>
      <c r="T413" s="347"/>
      <c r="U413" s="347"/>
      <c r="V413" s="347"/>
      <c r="W413" s="347"/>
      <c r="X413" s="347"/>
      <c r="Y413" s="347"/>
      <c r="Z413" s="347"/>
      <c r="AA413" s="347"/>
      <c r="AB413" s="347"/>
      <c r="AC413" s="347"/>
      <c r="AD413" s="83"/>
    </row>
    <row r="414" spans="1:30" ht="18" customHeight="1">
      <c r="A414" s="90"/>
      <c r="B414" s="107"/>
      <c r="C414" s="108"/>
      <c r="D414" s="42">
        <v>21100149801</v>
      </c>
      <c r="E414" s="42" t="s">
        <v>310</v>
      </c>
      <c r="F414" s="42" t="s">
        <v>169</v>
      </c>
      <c r="G414" s="170">
        <v>1</v>
      </c>
      <c r="H414" s="202">
        <v>26</v>
      </c>
      <c r="I414" s="203">
        <v>26</v>
      </c>
      <c r="J414" s="106">
        <v>37</v>
      </c>
      <c r="K414" s="87">
        <f t="shared" si="29"/>
        <v>1.2</v>
      </c>
      <c r="L414" s="87">
        <f t="shared" si="30"/>
        <v>1.2</v>
      </c>
      <c r="M414" s="46">
        <f t="shared" si="31"/>
        <v>54.6</v>
      </c>
      <c r="N414" s="347"/>
      <c r="O414" s="347"/>
      <c r="P414" s="347"/>
      <c r="Q414" s="347"/>
      <c r="R414" s="347"/>
      <c r="S414" s="347"/>
      <c r="T414" s="347"/>
      <c r="U414" s="347"/>
      <c r="V414" s="347"/>
      <c r="W414" s="347"/>
      <c r="X414" s="347"/>
      <c r="Y414" s="347"/>
      <c r="Z414" s="347"/>
      <c r="AA414" s="347"/>
      <c r="AB414" s="347"/>
      <c r="AC414" s="347"/>
      <c r="AD414" s="83"/>
    </row>
    <row r="415" spans="1:30" ht="18" customHeight="1">
      <c r="A415" s="90"/>
      <c r="B415" s="107"/>
      <c r="C415" s="108"/>
      <c r="D415" s="42">
        <v>21100149802</v>
      </c>
      <c r="E415" s="42" t="s">
        <v>310</v>
      </c>
      <c r="F415" s="42" t="s">
        <v>170</v>
      </c>
      <c r="G415" s="170">
        <v>1</v>
      </c>
      <c r="H415" s="202">
        <v>26</v>
      </c>
      <c r="I415" s="203">
        <v>26</v>
      </c>
      <c r="J415" s="106">
        <v>33</v>
      </c>
      <c r="K415" s="87">
        <f t="shared" si="29"/>
        <v>1</v>
      </c>
      <c r="L415" s="87">
        <f t="shared" si="30"/>
        <v>1.1000000000000001</v>
      </c>
      <c r="M415" s="46">
        <f t="shared" si="31"/>
        <v>47.5</v>
      </c>
      <c r="N415" s="347"/>
      <c r="O415" s="347"/>
      <c r="P415" s="347"/>
      <c r="Q415" s="347"/>
      <c r="R415" s="347"/>
      <c r="S415" s="347"/>
      <c r="T415" s="347"/>
      <c r="U415" s="347"/>
      <c r="V415" s="347"/>
      <c r="W415" s="347"/>
      <c r="X415" s="347"/>
      <c r="Y415" s="347"/>
      <c r="Z415" s="347"/>
      <c r="AA415" s="347"/>
      <c r="AB415" s="347"/>
      <c r="AC415" s="347"/>
      <c r="AD415" s="83"/>
    </row>
    <row r="416" spans="1:30" ht="18" customHeight="1">
      <c r="A416" s="90"/>
      <c r="B416" s="107"/>
      <c r="C416" s="108"/>
      <c r="D416" s="42">
        <v>21100150601</v>
      </c>
      <c r="E416" s="42" t="s">
        <v>309</v>
      </c>
      <c r="F416" s="42" t="s">
        <v>216</v>
      </c>
      <c r="G416" s="170">
        <v>1</v>
      </c>
      <c r="H416" s="144">
        <v>30</v>
      </c>
      <c r="I416" s="157">
        <v>30</v>
      </c>
      <c r="J416" s="106">
        <v>22</v>
      </c>
      <c r="K416" s="87">
        <f t="shared" si="29"/>
        <v>1</v>
      </c>
      <c r="L416" s="87">
        <f t="shared" si="30"/>
        <v>1</v>
      </c>
      <c r="M416" s="46">
        <f t="shared" si="31"/>
        <v>52.5</v>
      </c>
      <c r="N416" s="347"/>
      <c r="O416" s="347"/>
      <c r="P416" s="347"/>
      <c r="Q416" s="347"/>
      <c r="R416" s="347"/>
      <c r="S416" s="347"/>
      <c r="T416" s="347"/>
      <c r="U416" s="347"/>
      <c r="V416" s="347"/>
      <c r="W416" s="347"/>
      <c r="X416" s="347"/>
      <c r="Y416" s="347"/>
      <c r="Z416" s="347"/>
      <c r="AA416" s="347"/>
      <c r="AB416" s="347"/>
      <c r="AC416" s="347"/>
      <c r="AD416" s="83"/>
    </row>
    <row r="417" spans="1:30" ht="18" customHeight="1">
      <c r="A417" s="90"/>
      <c r="B417" s="107"/>
      <c r="C417" s="108"/>
      <c r="D417" s="42">
        <v>41000092801</v>
      </c>
      <c r="E417" s="42" t="s">
        <v>259</v>
      </c>
      <c r="F417" s="42" t="s">
        <v>159</v>
      </c>
      <c r="G417" s="170">
        <v>1</v>
      </c>
      <c r="H417" s="144">
        <v>15</v>
      </c>
      <c r="I417" s="157">
        <v>30</v>
      </c>
      <c r="J417" s="106">
        <v>30</v>
      </c>
      <c r="K417" s="87">
        <f t="shared" si="29"/>
        <v>1</v>
      </c>
      <c r="L417" s="87">
        <f t="shared" si="30"/>
        <v>1.1000000000000001</v>
      </c>
      <c r="M417" s="46">
        <f t="shared" si="31"/>
        <v>39.799999999999997</v>
      </c>
      <c r="N417" s="347"/>
      <c r="O417" s="347"/>
      <c r="P417" s="347"/>
      <c r="Q417" s="347"/>
      <c r="R417" s="347"/>
      <c r="S417" s="347"/>
      <c r="T417" s="347"/>
      <c r="U417" s="347"/>
      <c r="V417" s="347"/>
      <c r="W417" s="347"/>
      <c r="X417" s="347"/>
      <c r="Y417" s="347"/>
      <c r="Z417" s="347"/>
      <c r="AA417" s="347"/>
      <c r="AB417" s="347"/>
      <c r="AC417" s="347"/>
      <c r="AD417" s="83"/>
    </row>
    <row r="418" spans="1:30" ht="18" customHeight="1">
      <c r="A418" s="90"/>
      <c r="B418" s="107"/>
      <c r="C418" s="108"/>
      <c r="D418" s="42" t="s">
        <v>311</v>
      </c>
      <c r="E418" s="42" t="s">
        <v>312</v>
      </c>
      <c r="F418" s="42" t="s">
        <v>216</v>
      </c>
      <c r="G418" s="170">
        <v>1</v>
      </c>
      <c r="H418" s="202">
        <v>13</v>
      </c>
      <c r="I418" s="157"/>
      <c r="J418" s="106">
        <v>22</v>
      </c>
      <c r="K418" s="87">
        <f t="shared" si="29"/>
        <v>0</v>
      </c>
      <c r="L418" s="87">
        <f t="shared" si="30"/>
        <v>0</v>
      </c>
      <c r="M418" s="46">
        <f t="shared" si="31"/>
        <v>0</v>
      </c>
      <c r="N418" s="347"/>
      <c r="O418" s="347"/>
      <c r="P418" s="347"/>
      <c r="Q418" s="347"/>
      <c r="R418" s="347"/>
      <c r="S418" s="347"/>
      <c r="T418" s="347"/>
      <c r="U418" s="347"/>
      <c r="V418" s="347"/>
      <c r="W418" s="347"/>
      <c r="X418" s="347"/>
      <c r="Y418" s="347"/>
      <c r="Z418" s="347"/>
      <c r="AA418" s="347"/>
      <c r="AB418" s="347"/>
      <c r="AC418" s="347"/>
      <c r="AD418" s="83"/>
    </row>
    <row r="419" spans="1:30" ht="18" customHeight="1">
      <c r="A419" s="121"/>
      <c r="B419" s="107"/>
      <c r="C419" s="108"/>
      <c r="D419" s="42"/>
      <c r="E419" s="219" t="s">
        <v>190</v>
      </c>
      <c r="F419" s="313" t="s">
        <v>248</v>
      </c>
      <c r="G419" s="220">
        <v>1</v>
      </c>
      <c r="H419" s="216"/>
      <c r="I419" s="217"/>
      <c r="J419" s="212">
        <v>13</v>
      </c>
      <c r="K419" s="87">
        <f t="shared" si="29"/>
        <v>0</v>
      </c>
      <c r="L419" s="87">
        <f t="shared" si="30"/>
        <v>0</v>
      </c>
      <c r="M419" s="46">
        <f t="shared" si="31"/>
        <v>6.5</v>
      </c>
      <c r="N419" s="357"/>
      <c r="O419" s="357"/>
      <c r="P419" s="357"/>
      <c r="Q419" s="357"/>
      <c r="R419" s="357"/>
      <c r="S419" s="357"/>
      <c r="T419" s="357"/>
      <c r="U419" s="357"/>
      <c r="V419" s="357"/>
      <c r="W419" s="357"/>
      <c r="X419" s="357"/>
      <c r="Y419" s="357"/>
      <c r="Z419" s="357"/>
      <c r="AA419" s="357"/>
      <c r="AB419" s="357"/>
      <c r="AC419" s="357"/>
      <c r="AD419" s="83"/>
    </row>
    <row r="420" spans="1:30" ht="18" customHeight="1">
      <c r="A420" s="121"/>
      <c r="B420" s="107"/>
      <c r="C420" s="108"/>
      <c r="D420" s="42"/>
      <c r="E420" s="42" t="s">
        <v>313</v>
      </c>
      <c r="F420" s="42" t="s">
        <v>163</v>
      </c>
      <c r="G420" s="170">
        <v>1</v>
      </c>
      <c r="H420" s="144">
        <v>30</v>
      </c>
      <c r="I420" s="157">
        <v>30</v>
      </c>
      <c r="J420" s="106">
        <v>10</v>
      </c>
      <c r="K420" s="87">
        <f t="shared" si="29"/>
        <v>1</v>
      </c>
      <c r="L420" s="87">
        <f t="shared" si="30"/>
        <v>1</v>
      </c>
      <c r="M420" s="46">
        <f t="shared" si="31"/>
        <v>52.5</v>
      </c>
      <c r="N420" s="357"/>
      <c r="O420" s="357"/>
      <c r="P420" s="357"/>
      <c r="Q420" s="357"/>
      <c r="R420" s="357"/>
      <c r="S420" s="357"/>
      <c r="T420" s="357"/>
      <c r="U420" s="357"/>
      <c r="V420" s="357"/>
      <c r="W420" s="357"/>
      <c r="X420" s="357"/>
      <c r="Y420" s="357"/>
      <c r="Z420" s="357"/>
      <c r="AA420" s="357"/>
      <c r="AB420" s="357"/>
      <c r="AC420" s="357"/>
      <c r="AD420" s="83"/>
    </row>
    <row r="421" spans="1:30" ht="18" customHeight="1">
      <c r="A421" s="121"/>
      <c r="B421" s="107"/>
      <c r="C421" s="108"/>
      <c r="D421" s="42"/>
      <c r="E421" s="42" t="s">
        <v>307</v>
      </c>
      <c r="F421" s="42" t="s">
        <v>216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9"/>
        <v>1.2</v>
      </c>
      <c r="L421" s="87">
        <f t="shared" si="30"/>
        <v>1.2</v>
      </c>
      <c r="M421" s="46">
        <f t="shared" si="31"/>
        <v>45</v>
      </c>
      <c r="N421" s="357"/>
      <c r="O421" s="357"/>
      <c r="P421" s="357"/>
      <c r="Q421" s="357"/>
      <c r="R421" s="357"/>
      <c r="S421" s="357"/>
      <c r="T421" s="357"/>
      <c r="U421" s="357"/>
      <c r="V421" s="357"/>
      <c r="W421" s="357"/>
      <c r="X421" s="357"/>
      <c r="Y421" s="357"/>
      <c r="Z421" s="357"/>
      <c r="AA421" s="357"/>
      <c r="AB421" s="357"/>
      <c r="AC421" s="357"/>
      <c r="AD421" s="83"/>
    </row>
    <row r="422" spans="1:30" s="206" customFormat="1" ht="18" customHeight="1">
      <c r="A422" s="121"/>
      <c r="B422" s="107"/>
      <c r="C422" s="108"/>
      <c r="D422" s="42"/>
      <c r="E422" s="42" t="s">
        <v>421</v>
      </c>
      <c r="F422" s="42" t="s">
        <v>216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9"/>
        <v>1.2</v>
      </c>
      <c r="L422" s="87">
        <f t="shared" si="30"/>
        <v>1.2</v>
      </c>
      <c r="M422" s="46">
        <f t="shared" si="31"/>
        <v>45</v>
      </c>
      <c r="N422" s="357"/>
      <c r="O422" s="357"/>
      <c r="P422" s="357"/>
      <c r="Q422" s="357"/>
      <c r="R422" s="357"/>
      <c r="S422" s="357"/>
      <c r="T422" s="357"/>
      <c r="U422" s="357"/>
      <c r="V422" s="357"/>
      <c r="W422" s="357"/>
      <c r="X422" s="357"/>
      <c r="Y422" s="357"/>
      <c r="Z422" s="357"/>
      <c r="AA422" s="357"/>
      <c r="AB422" s="357"/>
      <c r="AC422" s="357"/>
      <c r="AD422" s="83"/>
    </row>
    <row r="423" spans="1:30" s="206" customFormat="1" ht="18" customHeight="1">
      <c r="A423" s="121"/>
      <c r="B423" s="107"/>
      <c r="C423" s="108"/>
      <c r="D423" s="42"/>
      <c r="E423" s="42" t="s">
        <v>309</v>
      </c>
      <c r="F423" s="42" t="s">
        <v>169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9"/>
        <v>1.2</v>
      </c>
      <c r="L423" s="87">
        <f t="shared" si="30"/>
        <v>1.2</v>
      </c>
      <c r="M423" s="46">
        <f t="shared" si="31"/>
        <v>45</v>
      </c>
      <c r="N423" s="357"/>
      <c r="O423" s="357"/>
      <c r="P423" s="357"/>
      <c r="Q423" s="357"/>
      <c r="R423" s="357"/>
      <c r="S423" s="357"/>
      <c r="T423" s="357"/>
      <c r="U423" s="357"/>
      <c r="V423" s="357"/>
      <c r="W423" s="357"/>
      <c r="X423" s="357"/>
      <c r="Y423" s="357"/>
      <c r="Z423" s="357"/>
      <c r="AA423" s="357"/>
      <c r="AB423" s="357"/>
      <c r="AC423" s="357"/>
      <c r="AD423" s="83"/>
    </row>
    <row r="424" spans="1:30" s="206" customFormat="1" ht="18" customHeight="1">
      <c r="A424" s="121"/>
      <c r="B424" s="107"/>
      <c r="C424" s="108"/>
      <c r="D424" s="42"/>
      <c r="E424" s="42" t="s">
        <v>309</v>
      </c>
      <c r="F424" s="42" t="s">
        <v>170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9"/>
        <v>1.2</v>
      </c>
      <c r="L424" s="87">
        <f t="shared" si="30"/>
        <v>1.2</v>
      </c>
      <c r="M424" s="46">
        <f t="shared" si="31"/>
        <v>45</v>
      </c>
      <c r="N424" s="357"/>
      <c r="O424" s="357"/>
      <c r="P424" s="357"/>
      <c r="Q424" s="357"/>
      <c r="R424" s="357"/>
      <c r="S424" s="357"/>
      <c r="T424" s="357"/>
      <c r="U424" s="357"/>
      <c r="V424" s="357"/>
      <c r="W424" s="357"/>
      <c r="X424" s="357"/>
      <c r="Y424" s="357"/>
      <c r="Z424" s="357"/>
      <c r="AA424" s="357"/>
      <c r="AB424" s="357"/>
      <c r="AC424" s="357"/>
      <c r="AD424" s="83"/>
    </row>
    <row r="425" spans="1:30" s="206" customFormat="1" ht="18" customHeight="1">
      <c r="A425" s="121"/>
      <c r="B425" s="107"/>
      <c r="C425" s="108"/>
      <c r="D425" s="42"/>
      <c r="E425" s="247" t="s">
        <v>395</v>
      </c>
      <c r="F425" s="314" t="s">
        <v>169</v>
      </c>
      <c r="G425" s="239">
        <v>2</v>
      </c>
      <c r="H425" s="240"/>
      <c r="I425" s="241"/>
      <c r="J425" s="242">
        <v>40</v>
      </c>
      <c r="K425" s="87">
        <f t="shared" si="29"/>
        <v>0</v>
      </c>
      <c r="L425" s="87">
        <f t="shared" si="30"/>
        <v>0</v>
      </c>
      <c r="M425" s="46">
        <f t="shared" si="31"/>
        <v>20</v>
      </c>
      <c r="N425" s="357"/>
      <c r="O425" s="357"/>
      <c r="P425" s="357"/>
      <c r="Q425" s="357"/>
      <c r="R425" s="357"/>
      <c r="S425" s="357"/>
      <c r="T425" s="357"/>
      <c r="U425" s="357"/>
      <c r="V425" s="357"/>
      <c r="W425" s="357"/>
      <c r="X425" s="357"/>
      <c r="Y425" s="357"/>
      <c r="Z425" s="357"/>
      <c r="AA425" s="357"/>
      <c r="AB425" s="357"/>
      <c r="AC425" s="357"/>
      <c r="AD425" s="83"/>
    </row>
    <row r="426" spans="1:30" ht="18" customHeight="1">
      <c r="A426" s="121"/>
      <c r="B426" s="107"/>
      <c r="C426" s="108"/>
      <c r="D426" s="42"/>
      <c r="E426" s="42" t="s">
        <v>309</v>
      </c>
      <c r="F426" s="42" t="s">
        <v>242</v>
      </c>
      <c r="G426" s="170">
        <v>2</v>
      </c>
      <c r="H426" s="144">
        <v>15</v>
      </c>
      <c r="I426" s="157">
        <v>30</v>
      </c>
      <c r="J426" s="106">
        <v>40</v>
      </c>
      <c r="K426" s="87">
        <f t="shared" si="29"/>
        <v>1.2</v>
      </c>
      <c r="L426" s="87">
        <f t="shared" si="30"/>
        <v>1.2</v>
      </c>
      <c r="M426" s="46">
        <f t="shared" si="31"/>
        <v>45</v>
      </c>
      <c r="N426" s="357"/>
      <c r="O426" s="357"/>
      <c r="P426" s="357"/>
      <c r="Q426" s="357"/>
      <c r="R426" s="357"/>
      <c r="S426" s="357"/>
      <c r="T426" s="357"/>
      <c r="U426" s="357"/>
      <c r="V426" s="357"/>
      <c r="W426" s="357"/>
      <c r="X426" s="357"/>
      <c r="Y426" s="357"/>
      <c r="Z426" s="357"/>
      <c r="AA426" s="357"/>
      <c r="AB426" s="357"/>
      <c r="AC426" s="357"/>
      <c r="AD426" s="83"/>
    </row>
    <row r="427" spans="1:30" ht="18" customHeight="1">
      <c r="A427" s="121"/>
      <c r="B427" s="107"/>
      <c r="C427" s="108"/>
      <c r="D427" s="42"/>
      <c r="E427" s="42" t="s">
        <v>309</v>
      </c>
      <c r="F427" s="42" t="s">
        <v>422</v>
      </c>
      <c r="G427" s="170">
        <v>2</v>
      </c>
      <c r="H427" s="144">
        <v>15</v>
      </c>
      <c r="I427" s="157">
        <v>30</v>
      </c>
      <c r="J427" s="106">
        <v>40</v>
      </c>
      <c r="K427" s="87">
        <f t="shared" si="29"/>
        <v>1.2</v>
      </c>
      <c r="L427" s="87">
        <f t="shared" si="30"/>
        <v>1.2</v>
      </c>
      <c r="M427" s="46">
        <f t="shared" si="31"/>
        <v>45</v>
      </c>
      <c r="N427" s="357"/>
      <c r="O427" s="357"/>
      <c r="P427" s="357"/>
      <c r="Q427" s="357"/>
      <c r="R427" s="357"/>
      <c r="S427" s="357"/>
      <c r="T427" s="357"/>
      <c r="U427" s="357"/>
      <c r="V427" s="357"/>
      <c r="W427" s="357"/>
      <c r="X427" s="357"/>
      <c r="Y427" s="357"/>
      <c r="Z427" s="357"/>
      <c r="AA427" s="357"/>
      <c r="AB427" s="357"/>
      <c r="AC427" s="357"/>
      <c r="AD427" s="83"/>
    </row>
    <row r="428" spans="1:30" s="260" customFormat="1" ht="18" customHeight="1">
      <c r="A428" s="121"/>
      <c r="B428" s="107"/>
      <c r="C428" s="108"/>
      <c r="D428" s="42"/>
      <c r="E428" s="42" t="s">
        <v>412</v>
      </c>
      <c r="F428" s="42" t="s">
        <v>159</v>
      </c>
      <c r="G428" s="170">
        <v>2</v>
      </c>
      <c r="H428" s="144">
        <v>10</v>
      </c>
      <c r="I428" s="157"/>
      <c r="J428" s="106">
        <v>40</v>
      </c>
      <c r="K428" s="87">
        <f t="shared" si="29"/>
        <v>1.2</v>
      </c>
      <c r="L428" s="87">
        <f t="shared" si="30"/>
        <v>0</v>
      </c>
      <c r="M428" s="46">
        <f t="shared" si="31"/>
        <v>12</v>
      </c>
      <c r="N428" s="357"/>
      <c r="O428" s="357"/>
      <c r="P428" s="357"/>
      <c r="Q428" s="357"/>
      <c r="R428" s="357"/>
      <c r="S428" s="357"/>
      <c r="T428" s="357"/>
      <c r="U428" s="357"/>
      <c r="V428" s="357"/>
      <c r="W428" s="357"/>
      <c r="X428" s="357"/>
      <c r="Y428" s="357"/>
      <c r="Z428" s="357"/>
      <c r="AA428" s="357"/>
      <c r="AB428" s="357"/>
      <c r="AC428" s="357"/>
      <c r="AD428" s="83"/>
    </row>
    <row r="429" spans="1:30" ht="18" customHeight="1">
      <c r="A429" s="90"/>
      <c r="B429" s="107"/>
      <c r="C429" s="108"/>
      <c r="D429" s="42"/>
      <c r="E429" s="42" t="s">
        <v>417</v>
      </c>
      <c r="F429" s="42" t="s">
        <v>156</v>
      </c>
      <c r="G429" s="170">
        <v>2</v>
      </c>
      <c r="H429" s="144">
        <v>10</v>
      </c>
      <c r="I429" s="157"/>
      <c r="J429" s="106">
        <v>40</v>
      </c>
      <c r="K429" s="87">
        <f t="shared" si="29"/>
        <v>1.2</v>
      </c>
      <c r="L429" s="87">
        <f t="shared" si="30"/>
        <v>0</v>
      </c>
      <c r="M429" s="46">
        <f t="shared" si="31"/>
        <v>12</v>
      </c>
      <c r="N429" s="347"/>
      <c r="O429" s="347"/>
      <c r="P429" s="347"/>
      <c r="Q429" s="347"/>
      <c r="R429" s="347"/>
      <c r="S429" s="347"/>
      <c r="T429" s="347"/>
      <c r="U429" s="347"/>
      <c r="V429" s="347"/>
      <c r="W429" s="347"/>
      <c r="X429" s="347"/>
      <c r="Y429" s="347"/>
      <c r="Z429" s="347"/>
      <c r="AA429" s="347"/>
      <c r="AB429" s="347"/>
      <c r="AC429" s="347"/>
      <c r="AD429" s="83"/>
    </row>
    <row r="430" spans="1:30" ht="18" customHeight="1">
      <c r="A430" s="90"/>
      <c r="B430" s="107"/>
      <c r="C430" s="108"/>
      <c r="D430" s="42"/>
      <c r="E430" s="42" t="s">
        <v>502</v>
      </c>
      <c r="F430" s="42" t="s">
        <v>156</v>
      </c>
      <c r="G430" s="170">
        <v>2</v>
      </c>
      <c r="H430" s="144"/>
      <c r="I430" s="157">
        <v>15</v>
      </c>
      <c r="J430" s="106">
        <v>40</v>
      </c>
      <c r="K430" s="87">
        <f t="shared" si="29"/>
        <v>0</v>
      </c>
      <c r="L430" s="87">
        <f t="shared" si="30"/>
        <v>1.2</v>
      </c>
      <c r="M430" s="46">
        <f t="shared" si="31"/>
        <v>13.5</v>
      </c>
      <c r="N430" s="347"/>
      <c r="O430" s="347"/>
      <c r="P430" s="347"/>
      <c r="Q430" s="347"/>
      <c r="R430" s="347"/>
      <c r="S430" s="347"/>
      <c r="T430" s="347"/>
      <c r="U430" s="347"/>
      <c r="V430" s="347"/>
      <c r="W430" s="347"/>
      <c r="X430" s="347"/>
      <c r="Y430" s="347"/>
      <c r="Z430" s="347"/>
      <c r="AA430" s="347"/>
      <c r="AB430" s="347"/>
      <c r="AC430" s="347"/>
      <c r="AD430" s="83"/>
    </row>
    <row r="431" spans="1:30" ht="18" customHeight="1">
      <c r="A431" s="90"/>
      <c r="B431" s="63"/>
      <c r="C431" s="108"/>
      <c r="D431" s="42"/>
      <c r="E431" s="43" t="s">
        <v>503</v>
      </c>
      <c r="F431" s="42" t="s">
        <v>156</v>
      </c>
      <c r="G431" s="170">
        <v>2</v>
      </c>
      <c r="H431" s="144"/>
      <c r="I431" s="157">
        <v>15</v>
      </c>
      <c r="J431" s="106">
        <v>40</v>
      </c>
      <c r="K431" s="87">
        <f t="shared" si="29"/>
        <v>0</v>
      </c>
      <c r="L431" s="87">
        <f t="shared" si="30"/>
        <v>1.2</v>
      </c>
      <c r="M431" s="46">
        <f t="shared" si="31"/>
        <v>13.5</v>
      </c>
      <c r="N431" s="347"/>
      <c r="O431" s="347"/>
      <c r="P431" s="347"/>
      <c r="Q431" s="347"/>
      <c r="R431" s="347"/>
      <c r="S431" s="347"/>
      <c r="T431" s="347"/>
      <c r="U431" s="347"/>
      <c r="V431" s="347"/>
      <c r="W431" s="347"/>
      <c r="X431" s="347"/>
      <c r="Y431" s="347"/>
      <c r="Z431" s="347"/>
      <c r="AA431" s="347"/>
      <c r="AB431" s="347"/>
      <c r="AC431" s="347"/>
      <c r="AD431" s="83"/>
    </row>
    <row r="432" spans="1:30" s="225" customFormat="1" ht="18" customHeight="1">
      <c r="A432" s="121"/>
      <c r="B432" s="63"/>
      <c r="C432" s="108"/>
      <c r="D432" s="42"/>
      <c r="E432" s="43" t="s">
        <v>446</v>
      </c>
      <c r="F432" s="44" t="s">
        <v>445</v>
      </c>
      <c r="G432" s="170">
        <v>2</v>
      </c>
      <c r="H432" s="144">
        <v>15</v>
      </c>
      <c r="I432" s="157">
        <v>60</v>
      </c>
      <c r="J432" s="106"/>
      <c r="K432" s="87">
        <f t="shared" si="29"/>
        <v>0</v>
      </c>
      <c r="L432" s="87">
        <f t="shared" si="30"/>
        <v>0</v>
      </c>
      <c r="M432" s="46">
        <f t="shared" si="31"/>
        <v>0</v>
      </c>
      <c r="N432" s="357"/>
      <c r="O432" s="357"/>
      <c r="P432" s="357"/>
      <c r="Q432" s="357"/>
      <c r="R432" s="357"/>
      <c r="S432" s="357"/>
      <c r="T432" s="357"/>
      <c r="U432" s="357"/>
      <c r="V432" s="357"/>
      <c r="W432" s="357"/>
      <c r="X432" s="357"/>
      <c r="Y432" s="357"/>
      <c r="Z432" s="357"/>
      <c r="AA432" s="357"/>
      <c r="AB432" s="357"/>
      <c r="AC432" s="357"/>
      <c r="AD432" s="83"/>
    </row>
    <row r="433" spans="1:30" s="225" customFormat="1" ht="18" customHeight="1">
      <c r="A433" s="121"/>
      <c r="B433" s="63"/>
      <c r="C433" s="108"/>
      <c r="D433" s="42"/>
      <c r="E433" s="43" t="s">
        <v>161</v>
      </c>
      <c r="F433" s="44" t="s">
        <v>455</v>
      </c>
      <c r="G433" s="170">
        <v>2</v>
      </c>
      <c r="H433" s="144">
        <v>30</v>
      </c>
      <c r="I433" s="157">
        <v>60</v>
      </c>
      <c r="J433" s="106">
        <v>40</v>
      </c>
      <c r="K433" s="87">
        <f t="shared" si="29"/>
        <v>1.2</v>
      </c>
      <c r="L433" s="87">
        <f t="shared" si="30"/>
        <v>1.2</v>
      </c>
      <c r="M433" s="46">
        <f t="shared" si="31"/>
        <v>90</v>
      </c>
      <c r="N433" s="357"/>
      <c r="O433" s="357"/>
      <c r="P433" s="357"/>
      <c r="Q433" s="357"/>
      <c r="R433" s="357"/>
      <c r="S433" s="357"/>
      <c r="T433" s="357"/>
      <c r="U433" s="357"/>
      <c r="V433" s="357"/>
      <c r="W433" s="357"/>
      <c r="X433" s="357"/>
      <c r="Y433" s="357"/>
      <c r="Z433" s="357"/>
      <c r="AA433" s="357"/>
      <c r="AB433" s="357"/>
      <c r="AC433" s="357"/>
      <c r="AD433" s="83"/>
    </row>
    <row r="434" spans="1:30" ht="18" customHeight="1">
      <c r="A434" s="104">
        <v>22</v>
      </c>
      <c r="B434" s="60" t="s">
        <v>117</v>
      </c>
      <c r="C434" s="61" t="s">
        <v>118</v>
      </c>
      <c r="D434" s="42">
        <v>21100012203</v>
      </c>
      <c r="E434" s="43" t="s">
        <v>176</v>
      </c>
      <c r="F434" s="44" t="s">
        <v>319</v>
      </c>
      <c r="G434" s="111">
        <v>1</v>
      </c>
      <c r="H434" s="140">
        <v>30</v>
      </c>
      <c r="I434" s="140"/>
      <c r="J434" s="106">
        <v>63</v>
      </c>
      <c r="K434" s="87">
        <f t="shared" si="29"/>
        <v>1.3</v>
      </c>
      <c r="L434" s="87">
        <f t="shared" si="30"/>
        <v>0</v>
      </c>
      <c r="M434" s="46">
        <f t="shared" si="31"/>
        <v>39</v>
      </c>
      <c r="N434" s="351">
        <v>67.5</v>
      </c>
      <c r="O434" s="353"/>
      <c r="P434" s="355">
        <f>SUM(M434:M455)+N434+O434</f>
        <v>821.8</v>
      </c>
      <c r="Q434" s="353">
        <v>0</v>
      </c>
      <c r="R434" s="355">
        <v>56</v>
      </c>
      <c r="S434" s="349">
        <v>450</v>
      </c>
      <c r="T434" s="353">
        <v>450</v>
      </c>
      <c r="U434" s="349">
        <v>112</v>
      </c>
      <c r="V434" s="382">
        <v>112</v>
      </c>
      <c r="W434" s="349">
        <v>56</v>
      </c>
      <c r="X434" s="353">
        <v>56</v>
      </c>
      <c r="Y434" s="355">
        <f>ROUND((P434-T434),1)</f>
        <v>371.8</v>
      </c>
      <c r="Z434" s="394">
        <f>IF(OR(SUM(V434:V455)="",SUM(Q434:Q455)=""),0,IF(OR(SUM(U434:U455)=320,SUM(V434:V455)&gt;0),ROUND((SUM(Q434:Q455)-SUM(V434:V455)),1),0))</f>
        <v>-112</v>
      </c>
      <c r="AA434" s="394">
        <f>IF(OR(SUM(X434:X455)="",SUM(R434:R455)=""),0,IF(OR(SUM(W434:W455)=160,SUM(X434:X455)&gt;0),ROUND((SUM(R434:R455)-SUM(X434:X455)),1),0))</f>
        <v>0</v>
      </c>
      <c r="AB434" s="395"/>
      <c r="AC434" s="400">
        <f>SUM(Y434:AA455)</f>
        <v>259.8</v>
      </c>
      <c r="AD434" s="83"/>
    </row>
    <row r="435" spans="1:30" ht="18" customHeight="1">
      <c r="A435" s="90"/>
      <c r="B435" s="107"/>
      <c r="C435" s="108"/>
      <c r="D435" s="42">
        <v>21100012203</v>
      </c>
      <c r="E435" s="43" t="s">
        <v>176</v>
      </c>
      <c r="F435" s="44" t="s">
        <v>319</v>
      </c>
      <c r="G435" s="111">
        <v>1</v>
      </c>
      <c r="H435" s="144"/>
      <c r="I435" s="144">
        <v>30</v>
      </c>
      <c r="J435" s="106">
        <v>31</v>
      </c>
      <c r="K435" s="87">
        <f t="shared" si="29"/>
        <v>0</v>
      </c>
      <c r="L435" s="87">
        <f t="shared" si="30"/>
        <v>1.1000000000000001</v>
      </c>
      <c r="M435" s="46">
        <f t="shared" si="31"/>
        <v>24.8</v>
      </c>
      <c r="N435" s="347"/>
      <c r="O435" s="347"/>
      <c r="P435" s="347"/>
      <c r="Q435" s="347"/>
      <c r="R435" s="347"/>
      <c r="S435" s="347"/>
      <c r="T435" s="347"/>
      <c r="U435" s="347"/>
      <c r="V435" s="347"/>
      <c r="W435" s="347"/>
      <c r="X435" s="347"/>
      <c r="Y435" s="347"/>
      <c r="Z435" s="347"/>
      <c r="AA435" s="347"/>
      <c r="AB435" s="347"/>
      <c r="AC435" s="347"/>
      <c r="AD435" s="83"/>
    </row>
    <row r="436" spans="1:30" ht="18" customHeight="1">
      <c r="A436" s="90"/>
      <c r="B436" s="107"/>
      <c r="C436" s="108"/>
      <c r="D436" s="42">
        <v>21100012203</v>
      </c>
      <c r="E436" s="43" t="s">
        <v>176</v>
      </c>
      <c r="F436" s="44" t="s">
        <v>319</v>
      </c>
      <c r="G436" s="111">
        <v>1</v>
      </c>
      <c r="H436" s="144"/>
      <c r="I436" s="144">
        <v>30</v>
      </c>
      <c r="J436" s="106">
        <v>32</v>
      </c>
      <c r="K436" s="87">
        <f t="shared" si="29"/>
        <v>0</v>
      </c>
      <c r="L436" s="87">
        <f t="shared" si="30"/>
        <v>1.1000000000000001</v>
      </c>
      <c r="M436" s="46">
        <f t="shared" si="31"/>
        <v>24.8</v>
      </c>
      <c r="N436" s="347"/>
      <c r="O436" s="347"/>
      <c r="P436" s="347"/>
      <c r="Q436" s="347"/>
      <c r="R436" s="347"/>
      <c r="S436" s="347"/>
      <c r="T436" s="347"/>
      <c r="U436" s="347"/>
      <c r="V436" s="347"/>
      <c r="W436" s="347"/>
      <c r="X436" s="347"/>
      <c r="Y436" s="347"/>
      <c r="Z436" s="347"/>
      <c r="AA436" s="347"/>
      <c r="AB436" s="347"/>
      <c r="AC436" s="347"/>
      <c r="AD436" s="83"/>
    </row>
    <row r="437" spans="1:30" ht="18" customHeight="1">
      <c r="A437" s="90"/>
      <c r="B437" s="107"/>
      <c r="C437" s="108"/>
      <c r="D437" s="42">
        <v>71400135503</v>
      </c>
      <c r="E437" s="43" t="s">
        <v>176</v>
      </c>
      <c r="F437" s="44" t="s">
        <v>320</v>
      </c>
      <c r="G437" s="111">
        <v>1</v>
      </c>
      <c r="H437" s="144">
        <v>30</v>
      </c>
      <c r="I437" s="144"/>
      <c r="J437" s="106">
        <v>63</v>
      </c>
      <c r="K437" s="87">
        <f t="shared" si="29"/>
        <v>1.3</v>
      </c>
      <c r="L437" s="87">
        <f t="shared" si="30"/>
        <v>0</v>
      </c>
      <c r="M437" s="46">
        <f t="shared" si="31"/>
        <v>39</v>
      </c>
      <c r="N437" s="347"/>
      <c r="O437" s="347"/>
      <c r="P437" s="347"/>
      <c r="Q437" s="347"/>
      <c r="R437" s="347"/>
      <c r="S437" s="347"/>
      <c r="T437" s="347"/>
      <c r="U437" s="347"/>
      <c r="V437" s="347"/>
      <c r="W437" s="347"/>
      <c r="X437" s="347"/>
      <c r="Y437" s="347"/>
      <c r="Z437" s="347"/>
      <c r="AA437" s="347"/>
      <c r="AB437" s="347"/>
      <c r="AC437" s="347"/>
      <c r="AD437" s="83"/>
    </row>
    <row r="438" spans="1:30" ht="18" customHeight="1">
      <c r="A438" s="90"/>
      <c r="B438" s="107"/>
      <c r="C438" s="108"/>
      <c r="D438" s="42">
        <v>71400135503</v>
      </c>
      <c r="E438" s="43" t="s">
        <v>176</v>
      </c>
      <c r="F438" s="44" t="s">
        <v>320</v>
      </c>
      <c r="G438" s="111">
        <v>1</v>
      </c>
      <c r="H438" s="144"/>
      <c r="I438" s="144">
        <v>30</v>
      </c>
      <c r="J438" s="106">
        <v>31</v>
      </c>
      <c r="K438" s="87">
        <f t="shared" si="29"/>
        <v>0</v>
      </c>
      <c r="L438" s="87">
        <f t="shared" si="30"/>
        <v>1.1000000000000001</v>
      </c>
      <c r="M438" s="46">
        <f t="shared" si="31"/>
        <v>24.8</v>
      </c>
      <c r="N438" s="347"/>
      <c r="O438" s="347"/>
      <c r="P438" s="347"/>
      <c r="Q438" s="347"/>
      <c r="R438" s="347"/>
      <c r="S438" s="347"/>
      <c r="T438" s="347"/>
      <c r="U438" s="347"/>
      <c r="V438" s="347"/>
      <c r="W438" s="347"/>
      <c r="X438" s="347"/>
      <c r="Y438" s="347"/>
      <c r="Z438" s="347"/>
      <c r="AA438" s="347"/>
      <c r="AB438" s="347"/>
      <c r="AC438" s="347"/>
      <c r="AD438" s="83"/>
    </row>
    <row r="439" spans="1:30" ht="18" customHeight="1">
      <c r="A439" s="90"/>
      <c r="B439" s="63"/>
      <c r="C439" s="108"/>
      <c r="D439" s="42">
        <v>71400135503</v>
      </c>
      <c r="E439" s="43" t="s">
        <v>176</v>
      </c>
      <c r="F439" s="44" t="s">
        <v>320</v>
      </c>
      <c r="G439" s="111">
        <v>1</v>
      </c>
      <c r="H439" s="144"/>
      <c r="I439" s="144">
        <v>30</v>
      </c>
      <c r="J439" s="106">
        <v>32</v>
      </c>
      <c r="K439" s="87">
        <f t="shared" si="29"/>
        <v>0</v>
      </c>
      <c r="L439" s="87">
        <f t="shared" si="30"/>
        <v>1.1000000000000001</v>
      </c>
      <c r="M439" s="46">
        <f t="shared" si="31"/>
        <v>24.8</v>
      </c>
      <c r="N439" s="347"/>
      <c r="O439" s="347"/>
      <c r="P439" s="347"/>
      <c r="Q439" s="347"/>
      <c r="R439" s="347"/>
      <c r="S439" s="347"/>
      <c r="T439" s="347"/>
      <c r="U439" s="347"/>
      <c r="V439" s="347"/>
      <c r="W439" s="347"/>
      <c r="X439" s="347"/>
      <c r="Y439" s="347"/>
      <c r="Z439" s="347"/>
      <c r="AA439" s="347"/>
      <c r="AB439" s="347"/>
      <c r="AC439" s="347"/>
      <c r="AD439" s="83"/>
    </row>
    <row r="440" spans="1:30" ht="16.5" customHeight="1">
      <c r="A440" s="90"/>
      <c r="B440" s="107"/>
      <c r="C440" s="108"/>
      <c r="D440" s="42">
        <v>71400135501</v>
      </c>
      <c r="E440" s="43" t="s">
        <v>176</v>
      </c>
      <c r="F440" s="44" t="s">
        <v>321</v>
      </c>
      <c r="G440" s="111">
        <v>1</v>
      </c>
      <c r="H440" s="144">
        <v>28</v>
      </c>
      <c r="I440" s="144"/>
      <c r="J440" s="106">
        <v>72</v>
      </c>
      <c r="K440" s="87">
        <f t="shared" si="29"/>
        <v>1.3</v>
      </c>
      <c r="L440" s="87">
        <f t="shared" si="30"/>
        <v>0</v>
      </c>
      <c r="M440" s="46">
        <f t="shared" si="31"/>
        <v>36.4</v>
      </c>
      <c r="N440" s="347"/>
      <c r="O440" s="347"/>
      <c r="P440" s="347"/>
      <c r="Q440" s="347"/>
      <c r="R440" s="347"/>
      <c r="S440" s="347"/>
      <c r="T440" s="347"/>
      <c r="U440" s="347"/>
      <c r="V440" s="347"/>
      <c r="W440" s="347"/>
      <c r="X440" s="347"/>
      <c r="Y440" s="347"/>
      <c r="Z440" s="347"/>
      <c r="AA440" s="347"/>
      <c r="AB440" s="347"/>
      <c r="AC440" s="347"/>
      <c r="AD440" s="83"/>
    </row>
    <row r="441" spans="1:30" ht="16.5" customHeight="1">
      <c r="A441" s="90"/>
      <c r="B441" s="107"/>
      <c r="C441" s="108"/>
      <c r="D441" s="42">
        <v>71400135501</v>
      </c>
      <c r="E441" s="43" t="s">
        <v>176</v>
      </c>
      <c r="F441" s="44" t="s">
        <v>321</v>
      </c>
      <c r="G441" s="111">
        <v>1</v>
      </c>
      <c r="H441" s="144">
        <v>2</v>
      </c>
      <c r="I441" s="144"/>
      <c r="J441" s="106">
        <v>36</v>
      </c>
      <c r="K441" s="87">
        <f t="shared" si="29"/>
        <v>1.2</v>
      </c>
      <c r="L441" s="87">
        <f t="shared" si="30"/>
        <v>0</v>
      </c>
      <c r="M441" s="46">
        <f t="shared" si="31"/>
        <v>2.4</v>
      </c>
      <c r="N441" s="347"/>
      <c r="O441" s="347"/>
      <c r="P441" s="347"/>
      <c r="Q441" s="347"/>
      <c r="R441" s="347"/>
      <c r="S441" s="347"/>
      <c r="T441" s="347"/>
      <c r="U441" s="347"/>
      <c r="V441" s="347"/>
      <c r="W441" s="347"/>
      <c r="X441" s="347"/>
      <c r="Y441" s="347"/>
      <c r="Z441" s="347"/>
      <c r="AA441" s="347"/>
      <c r="AB441" s="347"/>
      <c r="AC441" s="347"/>
      <c r="AD441" s="83"/>
    </row>
    <row r="442" spans="1:30" ht="16.5" customHeight="1">
      <c r="A442" s="90"/>
      <c r="B442" s="107"/>
      <c r="C442" s="108"/>
      <c r="D442" s="42">
        <v>71400135501</v>
      </c>
      <c r="E442" s="43" t="s">
        <v>176</v>
      </c>
      <c r="F442" s="44" t="s">
        <v>321</v>
      </c>
      <c r="G442" s="111">
        <v>1</v>
      </c>
      <c r="H442" s="144"/>
      <c r="I442" s="144">
        <v>30</v>
      </c>
      <c r="J442" s="106">
        <v>36</v>
      </c>
      <c r="K442" s="87">
        <f t="shared" si="29"/>
        <v>0</v>
      </c>
      <c r="L442" s="87">
        <f t="shared" si="30"/>
        <v>1.2</v>
      </c>
      <c r="M442" s="46">
        <f t="shared" si="31"/>
        <v>27</v>
      </c>
      <c r="N442" s="347"/>
      <c r="O442" s="347"/>
      <c r="P442" s="347"/>
      <c r="Q442" s="347"/>
      <c r="R442" s="347"/>
      <c r="S442" s="347"/>
      <c r="T442" s="347"/>
      <c r="U442" s="347"/>
      <c r="V442" s="347"/>
      <c r="W442" s="347"/>
      <c r="X442" s="347"/>
      <c r="Y442" s="347"/>
      <c r="Z442" s="347"/>
      <c r="AA442" s="347"/>
      <c r="AB442" s="347"/>
      <c r="AC442" s="347"/>
      <c r="AD442" s="83"/>
    </row>
    <row r="443" spans="1:30" ht="16.5" customHeight="1">
      <c r="A443" s="121"/>
      <c r="B443" s="107"/>
      <c r="C443" s="108"/>
      <c r="D443" s="42">
        <v>21100138701</v>
      </c>
      <c r="E443" s="43" t="s">
        <v>322</v>
      </c>
      <c r="F443" s="44" t="s">
        <v>323</v>
      </c>
      <c r="G443" s="111">
        <v>1</v>
      </c>
      <c r="H443" s="144">
        <v>30</v>
      </c>
      <c r="I443" s="144">
        <v>30</v>
      </c>
      <c r="J443" s="106">
        <v>53</v>
      </c>
      <c r="K443" s="87">
        <f t="shared" si="29"/>
        <v>1.2</v>
      </c>
      <c r="L443" s="87">
        <f t="shared" si="30"/>
        <v>1.2</v>
      </c>
      <c r="M443" s="46">
        <f t="shared" si="31"/>
        <v>63</v>
      </c>
      <c r="N443" s="357"/>
      <c r="O443" s="357"/>
      <c r="P443" s="357"/>
      <c r="Q443" s="357"/>
      <c r="R443" s="357"/>
      <c r="S443" s="357"/>
      <c r="T443" s="357"/>
      <c r="U443" s="357"/>
      <c r="V443" s="357"/>
      <c r="W443" s="357"/>
      <c r="X443" s="357"/>
      <c r="Y443" s="357"/>
      <c r="Z443" s="357"/>
      <c r="AA443" s="357"/>
      <c r="AB443" s="357"/>
      <c r="AC443" s="357"/>
      <c r="AD443" s="83"/>
    </row>
    <row r="444" spans="1:30" ht="16.5" customHeight="1">
      <c r="A444" s="121"/>
      <c r="B444" s="107"/>
      <c r="C444" s="108"/>
      <c r="D444" s="42">
        <v>21100150001</v>
      </c>
      <c r="E444" s="43" t="s">
        <v>340</v>
      </c>
      <c r="F444" s="44" t="s">
        <v>324</v>
      </c>
      <c r="G444" s="111">
        <v>1</v>
      </c>
      <c r="H444" s="144">
        <v>26</v>
      </c>
      <c r="I444" s="144">
        <v>26</v>
      </c>
      <c r="J444" s="106">
        <v>32</v>
      </c>
      <c r="K444" s="87">
        <f t="shared" si="29"/>
        <v>1</v>
      </c>
      <c r="L444" s="87">
        <f t="shared" si="30"/>
        <v>1.1000000000000001</v>
      </c>
      <c r="M444" s="46">
        <f t="shared" si="31"/>
        <v>47.5</v>
      </c>
      <c r="N444" s="357"/>
      <c r="O444" s="357"/>
      <c r="P444" s="357"/>
      <c r="Q444" s="357"/>
      <c r="R444" s="357"/>
      <c r="S444" s="357"/>
      <c r="T444" s="357"/>
      <c r="U444" s="357"/>
      <c r="V444" s="357"/>
      <c r="W444" s="357"/>
      <c r="X444" s="357"/>
      <c r="Y444" s="357"/>
      <c r="Z444" s="357"/>
      <c r="AA444" s="357"/>
      <c r="AB444" s="357"/>
      <c r="AC444" s="357"/>
      <c r="AD444" s="83"/>
    </row>
    <row r="445" spans="1:30" ht="16.5" customHeight="1">
      <c r="A445" s="121"/>
      <c r="B445" s="107"/>
      <c r="C445" s="108"/>
      <c r="D445" s="42">
        <v>21100150002</v>
      </c>
      <c r="E445" s="43" t="s">
        <v>340</v>
      </c>
      <c r="F445" s="44" t="s">
        <v>325</v>
      </c>
      <c r="G445" s="111">
        <v>1</v>
      </c>
      <c r="H445" s="144">
        <v>24</v>
      </c>
      <c r="I445" s="144">
        <v>26</v>
      </c>
      <c r="J445" s="106">
        <v>28</v>
      </c>
      <c r="K445" s="87">
        <f t="shared" si="29"/>
        <v>1</v>
      </c>
      <c r="L445" s="87">
        <f t="shared" si="30"/>
        <v>1</v>
      </c>
      <c r="M445" s="46">
        <f t="shared" si="31"/>
        <v>43.5</v>
      </c>
      <c r="N445" s="357"/>
      <c r="O445" s="357"/>
      <c r="P445" s="357"/>
      <c r="Q445" s="357"/>
      <c r="R445" s="357"/>
      <c r="S445" s="357"/>
      <c r="T445" s="357"/>
      <c r="U445" s="357"/>
      <c r="V445" s="357"/>
      <c r="W445" s="357"/>
      <c r="X445" s="357"/>
      <c r="Y445" s="357"/>
      <c r="Z445" s="357"/>
      <c r="AA445" s="357"/>
      <c r="AB445" s="357"/>
      <c r="AC445" s="357"/>
      <c r="AD445" s="83"/>
    </row>
    <row r="446" spans="1:30" ht="16.5" customHeight="1">
      <c r="A446" s="90"/>
      <c r="B446" s="107"/>
      <c r="C446" s="108"/>
      <c r="D446" s="42">
        <v>41000010801</v>
      </c>
      <c r="E446" s="43" t="s">
        <v>340</v>
      </c>
      <c r="F446" s="44" t="s">
        <v>326</v>
      </c>
      <c r="G446" s="111">
        <v>1</v>
      </c>
      <c r="H446" s="144">
        <v>13</v>
      </c>
      <c r="I446" s="144">
        <v>26</v>
      </c>
      <c r="J446" s="106">
        <v>27</v>
      </c>
      <c r="K446" s="87">
        <f t="shared" si="29"/>
        <v>1</v>
      </c>
      <c r="L446" s="87">
        <f t="shared" si="30"/>
        <v>1</v>
      </c>
      <c r="M446" s="46">
        <f t="shared" si="31"/>
        <v>32.5</v>
      </c>
      <c r="N446" s="347"/>
      <c r="O446" s="347"/>
      <c r="P446" s="347"/>
      <c r="Q446" s="347"/>
      <c r="R446" s="347"/>
      <c r="S446" s="347"/>
      <c r="T446" s="347"/>
      <c r="U446" s="347"/>
      <c r="V446" s="347"/>
      <c r="W446" s="347"/>
      <c r="X446" s="347"/>
      <c r="Y446" s="347"/>
      <c r="Z446" s="347"/>
      <c r="AA446" s="347"/>
      <c r="AB446" s="347"/>
      <c r="AC446" s="347"/>
      <c r="AD446" s="83"/>
    </row>
    <row r="447" spans="1:30" ht="18" customHeight="1">
      <c r="A447" s="90"/>
      <c r="B447" s="107"/>
      <c r="C447" s="108"/>
      <c r="D447" s="42">
        <v>21100149901</v>
      </c>
      <c r="E447" s="43" t="s">
        <v>327</v>
      </c>
      <c r="F447" s="44" t="s">
        <v>324</v>
      </c>
      <c r="G447" s="111">
        <v>1</v>
      </c>
      <c r="H447" s="144">
        <v>45</v>
      </c>
      <c r="I447" s="144">
        <v>30</v>
      </c>
      <c r="J447" s="106">
        <v>32</v>
      </c>
      <c r="K447" s="87">
        <f t="shared" si="29"/>
        <v>1</v>
      </c>
      <c r="L447" s="87">
        <f t="shared" si="30"/>
        <v>1.1000000000000001</v>
      </c>
      <c r="M447" s="46">
        <f t="shared" si="31"/>
        <v>69.8</v>
      </c>
      <c r="N447" s="347"/>
      <c r="O447" s="347"/>
      <c r="P447" s="347"/>
      <c r="Q447" s="347"/>
      <c r="R447" s="347"/>
      <c r="S447" s="347"/>
      <c r="T447" s="347"/>
      <c r="U447" s="347"/>
      <c r="V447" s="347"/>
      <c r="W447" s="347"/>
      <c r="X447" s="347"/>
      <c r="Y447" s="347"/>
      <c r="Z447" s="347"/>
      <c r="AA447" s="347"/>
      <c r="AB447" s="347"/>
      <c r="AC447" s="347"/>
      <c r="AD447" s="83"/>
    </row>
    <row r="448" spans="1:30" ht="18" customHeight="1">
      <c r="A448" s="90"/>
      <c r="B448" s="107"/>
      <c r="C448" s="108"/>
      <c r="D448" s="42">
        <v>21100149902</v>
      </c>
      <c r="E448" s="43" t="s">
        <v>327</v>
      </c>
      <c r="F448" s="44" t="s">
        <v>325</v>
      </c>
      <c r="G448" s="170">
        <v>1</v>
      </c>
      <c r="H448" s="144">
        <v>45</v>
      </c>
      <c r="I448" s="157">
        <v>30</v>
      </c>
      <c r="J448" s="106">
        <v>28</v>
      </c>
      <c r="K448" s="87">
        <f t="shared" si="29"/>
        <v>1</v>
      </c>
      <c r="L448" s="87">
        <f t="shared" si="30"/>
        <v>1</v>
      </c>
      <c r="M448" s="46">
        <f t="shared" si="31"/>
        <v>67.5</v>
      </c>
      <c r="N448" s="347"/>
      <c r="O448" s="347"/>
      <c r="P448" s="347"/>
      <c r="Q448" s="347"/>
      <c r="R448" s="347"/>
      <c r="S448" s="347"/>
      <c r="T448" s="347"/>
      <c r="U448" s="347"/>
      <c r="V448" s="347"/>
      <c r="W448" s="347"/>
      <c r="X448" s="347"/>
      <c r="Y448" s="347"/>
      <c r="Z448" s="347"/>
      <c r="AA448" s="347"/>
      <c r="AB448" s="347"/>
      <c r="AC448" s="347"/>
      <c r="AD448" s="83"/>
    </row>
    <row r="449" spans="1:30" ht="18" customHeight="1">
      <c r="A449" s="90"/>
      <c r="B449" s="107"/>
      <c r="C449" s="108"/>
      <c r="D449" s="42"/>
      <c r="E449" s="43" t="s">
        <v>328</v>
      </c>
      <c r="F449" s="184" t="s">
        <v>325</v>
      </c>
      <c r="G449" s="170"/>
      <c r="H449" s="144"/>
      <c r="I449" s="157"/>
      <c r="J449" s="106"/>
      <c r="K449" s="87">
        <f t="shared" si="29"/>
        <v>0</v>
      </c>
      <c r="L449" s="87">
        <f t="shared" si="30"/>
        <v>0</v>
      </c>
      <c r="M449" s="46">
        <f t="shared" si="31"/>
        <v>0</v>
      </c>
      <c r="N449" s="347"/>
      <c r="O449" s="347"/>
      <c r="P449" s="347"/>
      <c r="Q449" s="347"/>
      <c r="R449" s="347"/>
      <c r="S449" s="347"/>
      <c r="T449" s="347"/>
      <c r="U449" s="347"/>
      <c r="V449" s="347"/>
      <c r="W449" s="347"/>
      <c r="X449" s="347"/>
      <c r="Y449" s="347"/>
      <c r="Z449" s="347"/>
      <c r="AA449" s="347"/>
      <c r="AB449" s="347"/>
      <c r="AC449" s="347"/>
      <c r="AD449" s="83"/>
    </row>
    <row r="450" spans="1:30" ht="18" customHeight="1">
      <c r="A450" s="90"/>
      <c r="B450" s="107"/>
      <c r="C450" s="108"/>
      <c r="D450" s="42"/>
      <c r="E450" s="43" t="s">
        <v>322</v>
      </c>
      <c r="F450" s="44" t="s">
        <v>163</v>
      </c>
      <c r="G450" s="170">
        <v>1</v>
      </c>
      <c r="H450" s="144">
        <v>15</v>
      </c>
      <c r="I450" s="157">
        <v>30</v>
      </c>
      <c r="J450" s="106">
        <v>10</v>
      </c>
      <c r="K450" s="87">
        <f t="shared" si="29"/>
        <v>1</v>
      </c>
      <c r="L450" s="87">
        <f t="shared" si="30"/>
        <v>1</v>
      </c>
      <c r="M450" s="46">
        <f t="shared" si="31"/>
        <v>37.5</v>
      </c>
      <c r="N450" s="347"/>
      <c r="O450" s="347"/>
      <c r="P450" s="347"/>
      <c r="Q450" s="347"/>
      <c r="R450" s="347"/>
      <c r="S450" s="347"/>
      <c r="T450" s="347"/>
      <c r="U450" s="347"/>
      <c r="V450" s="347"/>
      <c r="W450" s="347"/>
      <c r="X450" s="347"/>
      <c r="Y450" s="347"/>
      <c r="Z450" s="347"/>
      <c r="AA450" s="347"/>
      <c r="AB450" s="347"/>
      <c r="AC450" s="347"/>
      <c r="AD450" s="83"/>
    </row>
    <row r="451" spans="1:30" s="225" customFormat="1" ht="18" customHeight="1">
      <c r="A451" s="121"/>
      <c r="B451" s="107"/>
      <c r="C451" s="108"/>
      <c r="D451" s="42"/>
      <c r="E451" s="43" t="s">
        <v>322</v>
      </c>
      <c r="F451" s="44" t="s">
        <v>235</v>
      </c>
      <c r="G451" s="170">
        <v>1</v>
      </c>
      <c r="H451" s="144">
        <v>15</v>
      </c>
      <c r="I451" s="157"/>
      <c r="J451" s="106">
        <v>10</v>
      </c>
      <c r="K451" s="87">
        <f t="shared" si="29"/>
        <v>1</v>
      </c>
      <c r="L451" s="87">
        <f t="shared" si="30"/>
        <v>0</v>
      </c>
      <c r="M451" s="46">
        <f t="shared" si="31"/>
        <v>15</v>
      </c>
      <c r="N451" s="357"/>
      <c r="O451" s="357"/>
      <c r="P451" s="357"/>
      <c r="Q451" s="357"/>
      <c r="R451" s="357"/>
      <c r="S451" s="357"/>
      <c r="T451" s="357"/>
      <c r="U451" s="357"/>
      <c r="V451" s="357"/>
      <c r="W451" s="357"/>
      <c r="X451" s="357"/>
      <c r="Y451" s="357"/>
      <c r="Z451" s="357"/>
      <c r="AA451" s="357"/>
      <c r="AB451" s="357"/>
      <c r="AC451" s="357"/>
      <c r="AD451" s="83"/>
    </row>
    <row r="452" spans="1:30" s="225" customFormat="1" ht="18" customHeight="1">
      <c r="A452" s="121"/>
      <c r="B452" s="107"/>
      <c r="C452" s="108"/>
      <c r="D452" s="42"/>
      <c r="E452" s="43" t="s">
        <v>504</v>
      </c>
      <c r="F452" s="44" t="s">
        <v>235</v>
      </c>
      <c r="G452" s="170">
        <v>1</v>
      </c>
      <c r="H452" s="144"/>
      <c r="I452" s="157">
        <v>30</v>
      </c>
      <c r="J452" s="106">
        <v>10</v>
      </c>
      <c r="K452" s="87">
        <f t="shared" si="29"/>
        <v>0</v>
      </c>
      <c r="L452" s="87">
        <f t="shared" si="30"/>
        <v>1</v>
      </c>
      <c r="M452" s="46">
        <f t="shared" si="31"/>
        <v>22.5</v>
      </c>
      <c r="N452" s="357"/>
      <c r="O452" s="357"/>
      <c r="P452" s="357"/>
      <c r="Q452" s="357"/>
      <c r="R452" s="357"/>
      <c r="S452" s="357"/>
      <c r="T452" s="357"/>
      <c r="U452" s="357"/>
      <c r="V452" s="357"/>
      <c r="W452" s="357"/>
      <c r="X452" s="357"/>
      <c r="Y452" s="357"/>
      <c r="Z452" s="357"/>
      <c r="AA452" s="357"/>
      <c r="AB452" s="357"/>
      <c r="AC452" s="357"/>
      <c r="AD452" s="83"/>
    </row>
    <row r="453" spans="1:30" s="225" customFormat="1" ht="18" customHeight="1">
      <c r="A453" s="121"/>
      <c r="B453" s="107"/>
      <c r="C453" s="108"/>
      <c r="D453" s="42"/>
      <c r="E453" s="43" t="s">
        <v>505</v>
      </c>
      <c r="F453" s="44" t="s">
        <v>235</v>
      </c>
      <c r="G453" s="170">
        <v>1</v>
      </c>
      <c r="H453" s="144"/>
      <c r="I453" s="157">
        <v>30</v>
      </c>
      <c r="J453" s="106">
        <v>10</v>
      </c>
      <c r="K453" s="87">
        <f t="shared" si="29"/>
        <v>0</v>
      </c>
      <c r="L453" s="87">
        <f t="shared" si="30"/>
        <v>1</v>
      </c>
      <c r="M453" s="46">
        <f t="shared" si="31"/>
        <v>22.5</v>
      </c>
      <c r="N453" s="357"/>
      <c r="O453" s="357"/>
      <c r="P453" s="357"/>
      <c r="Q453" s="357"/>
      <c r="R453" s="357"/>
      <c r="S453" s="357"/>
      <c r="T453" s="357"/>
      <c r="U453" s="357"/>
      <c r="V453" s="357"/>
      <c r="W453" s="357"/>
      <c r="X453" s="357"/>
      <c r="Y453" s="357"/>
      <c r="Z453" s="357"/>
      <c r="AA453" s="357"/>
      <c r="AB453" s="357"/>
      <c r="AC453" s="357"/>
      <c r="AD453" s="83"/>
    </row>
    <row r="454" spans="1:30" s="225" customFormat="1" ht="18" customHeight="1">
      <c r="A454" s="121"/>
      <c r="B454" s="107"/>
      <c r="C454" s="108"/>
      <c r="D454" s="42"/>
      <c r="E454" s="43" t="s">
        <v>424</v>
      </c>
      <c r="F454" s="44" t="s">
        <v>202</v>
      </c>
      <c r="G454" s="170">
        <v>2</v>
      </c>
      <c r="H454" s="144">
        <v>15</v>
      </c>
      <c r="I454" s="157">
        <v>30</v>
      </c>
      <c r="J454" s="106">
        <v>40</v>
      </c>
      <c r="K454" s="87">
        <f t="shared" si="29"/>
        <v>1.2</v>
      </c>
      <c r="L454" s="87">
        <f t="shared" si="30"/>
        <v>1.2</v>
      </c>
      <c r="M454" s="46">
        <f t="shared" si="31"/>
        <v>45</v>
      </c>
      <c r="N454" s="357"/>
      <c r="O454" s="357"/>
      <c r="P454" s="357"/>
      <c r="Q454" s="357"/>
      <c r="R454" s="357"/>
      <c r="S454" s="357"/>
      <c r="T454" s="357"/>
      <c r="U454" s="357"/>
      <c r="V454" s="357"/>
      <c r="W454" s="357"/>
      <c r="X454" s="357"/>
      <c r="Y454" s="357"/>
      <c r="Z454" s="357"/>
      <c r="AA454" s="357"/>
      <c r="AB454" s="357"/>
      <c r="AC454" s="357"/>
      <c r="AD454" s="83"/>
    </row>
    <row r="455" spans="1:30" s="225" customFormat="1" ht="18" customHeight="1">
      <c r="A455" s="121"/>
      <c r="B455" s="107"/>
      <c r="C455" s="108"/>
      <c r="D455" s="42"/>
      <c r="E455" s="43" t="s">
        <v>424</v>
      </c>
      <c r="F455" s="44" t="s">
        <v>237</v>
      </c>
      <c r="G455" s="170">
        <v>2</v>
      </c>
      <c r="H455" s="144">
        <v>15</v>
      </c>
      <c r="I455" s="157">
        <v>30</v>
      </c>
      <c r="J455" s="106">
        <v>40</v>
      </c>
      <c r="K455" s="87">
        <f t="shared" si="29"/>
        <v>1.2</v>
      </c>
      <c r="L455" s="87">
        <f t="shared" si="30"/>
        <v>1.2</v>
      </c>
      <c r="M455" s="46">
        <f t="shared" si="31"/>
        <v>45</v>
      </c>
      <c r="N455" s="357"/>
      <c r="O455" s="357"/>
      <c r="P455" s="357"/>
      <c r="Q455" s="357"/>
      <c r="R455" s="357"/>
      <c r="S455" s="357"/>
      <c r="T455" s="357"/>
      <c r="U455" s="357"/>
      <c r="V455" s="357"/>
      <c r="W455" s="357"/>
      <c r="X455" s="357"/>
      <c r="Y455" s="357"/>
      <c r="Z455" s="357"/>
      <c r="AA455" s="357"/>
      <c r="AB455" s="357"/>
      <c r="AC455" s="357"/>
      <c r="AD455" s="83"/>
    </row>
    <row r="456" spans="1:30" ht="18" customHeight="1">
      <c r="A456" s="104">
        <v>23</v>
      </c>
      <c r="B456" s="60" t="s">
        <v>119</v>
      </c>
      <c r="C456" s="61" t="s">
        <v>120</v>
      </c>
      <c r="D456" s="42">
        <v>20200010</v>
      </c>
      <c r="E456" s="43" t="s">
        <v>277</v>
      </c>
      <c r="F456" s="44" t="s">
        <v>202</v>
      </c>
      <c r="G456" s="170">
        <v>1</v>
      </c>
      <c r="H456" s="137">
        <v>15</v>
      </c>
      <c r="I456" s="156">
        <v>30</v>
      </c>
      <c r="J456" s="106">
        <v>37</v>
      </c>
      <c r="K456" s="87">
        <f t="shared" si="29"/>
        <v>1.2</v>
      </c>
      <c r="L456" s="87">
        <f t="shared" si="30"/>
        <v>1.2</v>
      </c>
      <c r="M456" s="46">
        <f t="shared" si="31"/>
        <v>45</v>
      </c>
      <c r="N456" s="351">
        <v>67.5</v>
      </c>
      <c r="O456" s="353"/>
      <c r="P456" s="355">
        <f>SUM(M456:M481)+N456+O456</f>
        <v>1156.8</v>
      </c>
      <c r="Q456" s="353">
        <v>0</v>
      </c>
      <c r="R456" s="355">
        <v>56</v>
      </c>
      <c r="S456" s="349">
        <v>450</v>
      </c>
      <c r="T456" s="353">
        <v>450</v>
      </c>
      <c r="U456" s="349">
        <v>112</v>
      </c>
      <c r="V456" s="382">
        <v>112</v>
      </c>
      <c r="W456" s="349">
        <v>56</v>
      </c>
      <c r="X456" s="353">
        <v>56</v>
      </c>
      <c r="Y456" s="355">
        <f>ROUND((P456-T456),1)</f>
        <v>706.8</v>
      </c>
      <c r="Z456" s="394">
        <f>IF(OR(SUM(V456:V481)="",SUM(Q456:Q481)=""),0,IF(OR(SUM(U456:U481)=320,SUM(V456:V481)&gt;0),ROUND((SUM(Q456:Q481)-SUM(V456:V481)),1),0))</f>
        <v>-112</v>
      </c>
      <c r="AA456" s="394">
        <f>IF(OR(SUM(X456:X481)="",SUM(R456:R481)=""),0,IF(OR(SUM(W456:W481)=160,SUM(X456:X481)&gt;0),ROUND((SUM(R456:R481)-SUM(X456:X481)),1),0))</f>
        <v>0</v>
      </c>
      <c r="AB456" s="395">
        <v>0</v>
      </c>
      <c r="AC456" s="400">
        <f>SUM(Y456:AA481)</f>
        <v>594.79999999999995</v>
      </c>
      <c r="AD456" s="83"/>
    </row>
    <row r="457" spans="1:30" ht="18" customHeight="1">
      <c r="A457" s="90"/>
      <c r="B457" s="107"/>
      <c r="C457" s="108"/>
      <c r="D457" s="42">
        <v>20200010</v>
      </c>
      <c r="E457" s="43" t="s">
        <v>277</v>
      </c>
      <c r="F457" s="44" t="s">
        <v>237</v>
      </c>
      <c r="G457" s="170">
        <v>1</v>
      </c>
      <c r="H457" s="137">
        <v>15</v>
      </c>
      <c r="I457" s="156">
        <v>30</v>
      </c>
      <c r="J457" s="106">
        <v>38</v>
      </c>
      <c r="K457" s="87">
        <f t="shared" si="29"/>
        <v>1.2</v>
      </c>
      <c r="L457" s="87">
        <f t="shared" si="30"/>
        <v>1.2</v>
      </c>
      <c r="M457" s="46">
        <f t="shared" si="31"/>
        <v>45</v>
      </c>
      <c r="N457" s="347"/>
      <c r="O457" s="347"/>
      <c r="P457" s="347"/>
      <c r="Q457" s="347"/>
      <c r="R457" s="347"/>
      <c r="S457" s="347"/>
      <c r="T457" s="347"/>
      <c r="U457" s="347"/>
      <c r="V457" s="347"/>
      <c r="W457" s="347"/>
      <c r="X457" s="347"/>
      <c r="Y457" s="347"/>
      <c r="Z457" s="347"/>
      <c r="AA457" s="347"/>
      <c r="AB457" s="347"/>
      <c r="AC457" s="347"/>
      <c r="AD457" s="83"/>
    </row>
    <row r="458" spans="1:30" ht="18" customHeight="1">
      <c r="A458" s="90"/>
      <c r="B458" s="107"/>
      <c r="C458" s="108"/>
      <c r="D458" s="42">
        <v>20200010601</v>
      </c>
      <c r="E458" s="43" t="s">
        <v>278</v>
      </c>
      <c r="F458" s="44" t="s">
        <v>197</v>
      </c>
      <c r="G458" s="170">
        <v>1</v>
      </c>
      <c r="H458" s="137">
        <v>30</v>
      </c>
      <c r="I458" s="156"/>
      <c r="J458" s="106">
        <v>59</v>
      </c>
      <c r="K458" s="87">
        <f t="shared" si="29"/>
        <v>1.2</v>
      </c>
      <c r="L458" s="87">
        <f t="shared" si="30"/>
        <v>0</v>
      </c>
      <c r="M458" s="46">
        <f t="shared" si="31"/>
        <v>36</v>
      </c>
      <c r="N458" s="347"/>
      <c r="O458" s="347"/>
      <c r="P458" s="347"/>
      <c r="Q458" s="347"/>
      <c r="R458" s="347"/>
      <c r="S458" s="347"/>
      <c r="T458" s="347"/>
      <c r="U458" s="347"/>
      <c r="V458" s="347"/>
      <c r="W458" s="347"/>
      <c r="X458" s="347"/>
      <c r="Y458" s="347"/>
      <c r="Z458" s="347"/>
      <c r="AA458" s="347"/>
      <c r="AB458" s="347"/>
      <c r="AC458" s="347"/>
      <c r="AD458" s="83"/>
    </row>
    <row r="459" spans="1:30" s="225" customFormat="1" ht="18" customHeight="1">
      <c r="A459" s="121"/>
      <c r="B459" s="107"/>
      <c r="C459" s="108"/>
      <c r="D459" s="42">
        <v>20200010601</v>
      </c>
      <c r="E459" s="43" t="s">
        <v>506</v>
      </c>
      <c r="F459" s="44" t="s">
        <v>197</v>
      </c>
      <c r="G459" s="170">
        <v>1</v>
      </c>
      <c r="H459" s="137"/>
      <c r="I459" s="156">
        <v>30</v>
      </c>
      <c r="J459" s="106">
        <v>59</v>
      </c>
      <c r="K459" s="87">
        <f t="shared" ref="K459:K522" si="32">IF(OR(LEFT(E459,2)="ĐA",LEFT(E459,2)="DA",LEFT(E459,5)="Đồ án",LEFT(E459,5)="Đồán ",LEFT(E459,9)="Sinh hoạt",LEFT(E459,9)="sinh hoạt",LEFT(E459,6)="Cố vấn",LEFT(E459,6)="cố vấn",LEFT(E459,4)="cvht",LEFT(E459,4)="CVHT",LEFT(E459,4)="shcn",LEFT(E459,4)="SHCN"),0,(IF(AND(H459&gt;0,J459&gt;0),IF(J459&gt;60,1.3,IF(J459&gt;35,1.2,1)),0)))</f>
        <v>0</v>
      </c>
      <c r="L459" s="87">
        <f t="shared" ref="L459:L522" si="33">IF(OR(LEFT(E459,2)="ĐA",LEFT(E459,2)="DA",LEFT(E459,5)="Đồ án",LEFT(E459,5)="Đồán "),0,IF(AND(J459&gt;0,I459&gt;0),IF(AND(OR(LEFT(E459,4)="GDQP",LEFT(E459,4)="gdqp",LEFT(E459,19)="Giáo dục quốc phòng"),J459&gt;50),1.3,IF(J459&gt;35,1.2,IF(J459&gt;29,1.1,1))),0))</f>
        <v>1.2</v>
      </c>
      <c r="M459" s="46">
        <f t="shared" ref="M459:M522" si="34">ROUND(IF(OR(LEFT(E459,2)="ĐA",LEFT(E459,2)="DA",LEFT(E459,5)="Đồ án",LEFT(E459,5)="Đồán "),J459*0.5,(IF(H459&gt;0,H459*K459,"0")+IF(I459&gt;0,(I459*0.75)*L459,"0"))),1)</f>
        <v>27</v>
      </c>
      <c r="N459" s="357"/>
      <c r="O459" s="357"/>
      <c r="P459" s="357"/>
      <c r="Q459" s="357"/>
      <c r="R459" s="357"/>
      <c r="S459" s="357"/>
      <c r="T459" s="357"/>
      <c r="U459" s="357"/>
      <c r="V459" s="357"/>
      <c r="W459" s="357"/>
      <c r="X459" s="357"/>
      <c r="Y459" s="357"/>
      <c r="Z459" s="357"/>
      <c r="AA459" s="357"/>
      <c r="AB459" s="357"/>
      <c r="AC459" s="357"/>
      <c r="AD459" s="83"/>
    </row>
    <row r="460" spans="1:30" s="225" customFormat="1" ht="18" customHeight="1">
      <c r="A460" s="121"/>
      <c r="B460" s="107"/>
      <c r="C460" s="108"/>
      <c r="D460" s="42">
        <v>20200010601</v>
      </c>
      <c r="E460" s="43" t="s">
        <v>507</v>
      </c>
      <c r="F460" s="44" t="s">
        <v>197</v>
      </c>
      <c r="G460" s="170">
        <v>1</v>
      </c>
      <c r="H460" s="137"/>
      <c r="I460" s="156">
        <v>30</v>
      </c>
      <c r="J460" s="106">
        <v>59</v>
      </c>
      <c r="K460" s="87">
        <f t="shared" si="32"/>
        <v>0</v>
      </c>
      <c r="L460" s="87">
        <f t="shared" si="33"/>
        <v>1.2</v>
      </c>
      <c r="M460" s="46">
        <f t="shared" si="34"/>
        <v>27</v>
      </c>
      <c r="N460" s="357"/>
      <c r="O460" s="357"/>
      <c r="P460" s="357"/>
      <c r="Q460" s="357"/>
      <c r="R460" s="357"/>
      <c r="S460" s="357"/>
      <c r="T460" s="357"/>
      <c r="U460" s="357"/>
      <c r="V460" s="357"/>
      <c r="W460" s="357"/>
      <c r="X460" s="357"/>
      <c r="Y460" s="357"/>
      <c r="Z460" s="357"/>
      <c r="AA460" s="357"/>
      <c r="AB460" s="357"/>
      <c r="AC460" s="357"/>
      <c r="AD460" s="83"/>
    </row>
    <row r="461" spans="1:30" ht="18" customHeight="1">
      <c r="A461" s="90"/>
      <c r="B461" s="107"/>
      <c r="C461" s="108"/>
      <c r="D461" s="42">
        <v>21100094</v>
      </c>
      <c r="E461" s="43" t="s">
        <v>279</v>
      </c>
      <c r="F461" s="44" t="s">
        <v>280</v>
      </c>
      <c r="G461" s="170">
        <v>1</v>
      </c>
      <c r="H461" s="137">
        <v>30</v>
      </c>
      <c r="I461" s="156">
        <v>60</v>
      </c>
      <c r="J461" s="106">
        <v>29</v>
      </c>
      <c r="K461" s="87">
        <f t="shared" si="32"/>
        <v>1</v>
      </c>
      <c r="L461" s="87">
        <f t="shared" si="33"/>
        <v>1</v>
      </c>
      <c r="M461" s="46">
        <f t="shared" si="34"/>
        <v>75</v>
      </c>
      <c r="N461" s="347"/>
      <c r="O461" s="347"/>
      <c r="P461" s="347"/>
      <c r="Q461" s="347"/>
      <c r="R461" s="347"/>
      <c r="S461" s="347"/>
      <c r="T461" s="347"/>
      <c r="U461" s="347"/>
      <c r="V461" s="347"/>
      <c r="W461" s="347"/>
      <c r="X461" s="347"/>
      <c r="Y461" s="347"/>
      <c r="Z461" s="347"/>
      <c r="AA461" s="347"/>
      <c r="AB461" s="347"/>
      <c r="AC461" s="347"/>
      <c r="AD461" s="83"/>
    </row>
    <row r="462" spans="1:30" ht="18" customHeight="1">
      <c r="A462" s="90"/>
      <c r="B462" s="107"/>
      <c r="C462" s="108"/>
      <c r="D462" s="42">
        <v>71400135504</v>
      </c>
      <c r="E462" s="43" t="s">
        <v>176</v>
      </c>
      <c r="F462" s="44" t="s">
        <v>281</v>
      </c>
      <c r="G462" s="170">
        <v>1</v>
      </c>
      <c r="H462" s="137">
        <v>30</v>
      </c>
      <c r="I462" s="156">
        <v>30</v>
      </c>
      <c r="J462" s="106">
        <v>35</v>
      </c>
      <c r="K462" s="87">
        <f t="shared" si="32"/>
        <v>1</v>
      </c>
      <c r="L462" s="87">
        <f t="shared" si="33"/>
        <v>1.1000000000000001</v>
      </c>
      <c r="M462" s="46">
        <f t="shared" si="34"/>
        <v>54.8</v>
      </c>
      <c r="N462" s="347"/>
      <c r="O462" s="347"/>
      <c r="P462" s="347"/>
      <c r="Q462" s="347"/>
      <c r="R462" s="347"/>
      <c r="S462" s="347"/>
      <c r="T462" s="347"/>
      <c r="U462" s="347"/>
      <c r="V462" s="347"/>
      <c r="W462" s="347"/>
      <c r="X462" s="347"/>
      <c r="Y462" s="347"/>
      <c r="Z462" s="347"/>
      <c r="AA462" s="347"/>
      <c r="AB462" s="347"/>
      <c r="AC462" s="347"/>
      <c r="AD462" s="83"/>
    </row>
    <row r="463" spans="1:30" ht="18" customHeight="1">
      <c r="A463" s="90"/>
      <c r="B463" s="107"/>
      <c r="C463" s="108"/>
      <c r="D463" s="42">
        <v>21100012201</v>
      </c>
      <c r="E463" s="43" t="s">
        <v>176</v>
      </c>
      <c r="F463" s="44" t="s">
        <v>183</v>
      </c>
      <c r="G463" s="170">
        <v>1</v>
      </c>
      <c r="H463" s="137">
        <v>30</v>
      </c>
      <c r="I463" s="156">
        <v>30</v>
      </c>
      <c r="J463" s="106">
        <v>41</v>
      </c>
      <c r="K463" s="87">
        <f t="shared" si="32"/>
        <v>1.2</v>
      </c>
      <c r="L463" s="87">
        <f t="shared" si="33"/>
        <v>1.2</v>
      </c>
      <c r="M463" s="46">
        <f t="shared" si="34"/>
        <v>63</v>
      </c>
      <c r="N463" s="347"/>
      <c r="O463" s="347"/>
      <c r="P463" s="347"/>
      <c r="Q463" s="347"/>
      <c r="R463" s="347"/>
      <c r="S463" s="347"/>
      <c r="T463" s="347"/>
      <c r="U463" s="347"/>
      <c r="V463" s="347"/>
      <c r="W463" s="347"/>
      <c r="X463" s="347"/>
      <c r="Y463" s="347"/>
      <c r="Z463" s="347"/>
      <c r="AA463" s="347"/>
      <c r="AB463" s="347"/>
      <c r="AC463" s="347"/>
      <c r="AD463" s="83"/>
    </row>
    <row r="464" spans="1:30" ht="18" customHeight="1">
      <c r="A464" s="90"/>
      <c r="B464" s="107"/>
      <c r="C464" s="108"/>
      <c r="D464" s="42">
        <v>21100012204</v>
      </c>
      <c r="E464" s="43" t="s">
        <v>176</v>
      </c>
      <c r="F464" s="44" t="s">
        <v>206</v>
      </c>
      <c r="G464" s="170">
        <v>1</v>
      </c>
      <c r="H464" s="171">
        <v>30</v>
      </c>
      <c r="I464" s="172">
        <v>30</v>
      </c>
      <c r="J464" s="106">
        <v>42</v>
      </c>
      <c r="K464" s="87">
        <f t="shared" si="32"/>
        <v>1.2</v>
      </c>
      <c r="L464" s="87">
        <f t="shared" si="33"/>
        <v>1.2</v>
      </c>
      <c r="M464" s="46">
        <f t="shared" si="34"/>
        <v>63</v>
      </c>
      <c r="N464" s="347"/>
      <c r="O464" s="347"/>
      <c r="P464" s="347"/>
      <c r="Q464" s="347"/>
      <c r="R464" s="347"/>
      <c r="S464" s="347"/>
      <c r="T464" s="347"/>
      <c r="U464" s="347"/>
      <c r="V464" s="347"/>
      <c r="W464" s="347"/>
      <c r="X464" s="347"/>
      <c r="Y464" s="347"/>
      <c r="Z464" s="347"/>
      <c r="AA464" s="347"/>
      <c r="AB464" s="347"/>
      <c r="AC464" s="347"/>
      <c r="AD464" s="83"/>
    </row>
    <row r="465" spans="1:30" ht="18" customHeight="1">
      <c r="A465" s="90"/>
      <c r="B465" s="107"/>
      <c r="C465" s="108"/>
      <c r="D465" s="42">
        <v>50600115401</v>
      </c>
      <c r="E465" s="43" t="s">
        <v>282</v>
      </c>
      <c r="F465" s="44" t="s">
        <v>262</v>
      </c>
      <c r="G465" s="170">
        <v>1</v>
      </c>
      <c r="H465" s="171">
        <v>35</v>
      </c>
      <c r="I465" s="172"/>
      <c r="J465" s="106">
        <v>68</v>
      </c>
      <c r="K465" s="87">
        <f t="shared" si="32"/>
        <v>1.3</v>
      </c>
      <c r="L465" s="87">
        <f t="shared" si="33"/>
        <v>0</v>
      </c>
      <c r="M465" s="46">
        <f t="shared" si="34"/>
        <v>45.5</v>
      </c>
      <c r="N465" s="347"/>
      <c r="O465" s="347"/>
      <c r="P465" s="347"/>
      <c r="Q465" s="347"/>
      <c r="R465" s="347"/>
      <c r="S465" s="347"/>
      <c r="T465" s="347"/>
      <c r="U465" s="347"/>
      <c r="V465" s="347"/>
      <c r="W465" s="347"/>
      <c r="X465" s="347"/>
      <c r="Y465" s="347"/>
      <c r="Z465" s="347"/>
      <c r="AA465" s="347"/>
      <c r="AB465" s="347"/>
      <c r="AC465" s="347"/>
      <c r="AD465" s="83"/>
    </row>
    <row r="466" spans="1:30" ht="18" customHeight="1">
      <c r="A466" s="90"/>
      <c r="B466" s="107"/>
      <c r="C466" s="108"/>
      <c r="D466" s="42">
        <v>50600115401</v>
      </c>
      <c r="E466" s="43" t="s">
        <v>282</v>
      </c>
      <c r="F466" s="44" t="s">
        <v>262</v>
      </c>
      <c r="G466" s="170">
        <v>1</v>
      </c>
      <c r="H466" s="171"/>
      <c r="I466" s="172">
        <v>40</v>
      </c>
      <c r="J466" s="106">
        <v>39</v>
      </c>
      <c r="K466" s="87">
        <f t="shared" si="32"/>
        <v>0</v>
      </c>
      <c r="L466" s="87">
        <f t="shared" si="33"/>
        <v>1.2</v>
      </c>
      <c r="M466" s="46">
        <f t="shared" si="34"/>
        <v>36</v>
      </c>
      <c r="N466" s="347"/>
      <c r="O466" s="347"/>
      <c r="P466" s="347"/>
      <c r="Q466" s="347"/>
      <c r="R466" s="347"/>
      <c r="S466" s="347"/>
      <c r="T466" s="347"/>
      <c r="U466" s="347"/>
      <c r="V466" s="347"/>
      <c r="W466" s="347"/>
      <c r="X466" s="347"/>
      <c r="Y466" s="347"/>
      <c r="Z466" s="347"/>
      <c r="AA466" s="347"/>
      <c r="AB466" s="347"/>
      <c r="AC466" s="347"/>
      <c r="AD466" s="83"/>
    </row>
    <row r="467" spans="1:30" ht="18" customHeight="1">
      <c r="A467" s="90"/>
      <c r="B467" s="107"/>
      <c r="C467" s="108"/>
      <c r="D467" s="42">
        <v>50600115401</v>
      </c>
      <c r="E467" s="43" t="s">
        <v>282</v>
      </c>
      <c r="F467" s="44" t="s">
        <v>262</v>
      </c>
      <c r="G467" s="170">
        <v>1</v>
      </c>
      <c r="H467" s="137"/>
      <c r="I467" s="156">
        <v>40</v>
      </c>
      <c r="J467" s="106">
        <v>29</v>
      </c>
      <c r="K467" s="87">
        <f t="shared" si="32"/>
        <v>0</v>
      </c>
      <c r="L467" s="87">
        <f t="shared" si="33"/>
        <v>1</v>
      </c>
      <c r="M467" s="46">
        <f t="shared" si="34"/>
        <v>30</v>
      </c>
      <c r="N467" s="347"/>
      <c r="O467" s="347"/>
      <c r="P467" s="347"/>
      <c r="Q467" s="347"/>
      <c r="R467" s="347"/>
      <c r="S467" s="347"/>
      <c r="T467" s="347"/>
      <c r="U467" s="347"/>
      <c r="V467" s="347"/>
      <c r="W467" s="347"/>
      <c r="X467" s="347"/>
      <c r="Y467" s="347"/>
      <c r="Z467" s="347"/>
      <c r="AA467" s="347"/>
      <c r="AB467" s="347"/>
      <c r="AC467" s="347"/>
      <c r="AD467" s="83"/>
    </row>
    <row r="468" spans="1:30" ht="18" customHeight="1">
      <c r="A468" s="90"/>
      <c r="B468" s="107"/>
      <c r="C468" s="108"/>
      <c r="D468" s="42"/>
      <c r="E468" s="43" t="s">
        <v>328</v>
      </c>
      <c r="F468" s="44" t="s">
        <v>205</v>
      </c>
      <c r="G468" s="170"/>
      <c r="H468" s="137"/>
      <c r="I468" s="156"/>
      <c r="J468" s="106"/>
      <c r="K468" s="87">
        <f t="shared" si="32"/>
        <v>0</v>
      </c>
      <c r="L468" s="87">
        <f t="shared" si="33"/>
        <v>0</v>
      </c>
      <c r="M468" s="46">
        <f t="shared" si="34"/>
        <v>0</v>
      </c>
      <c r="N468" s="347"/>
      <c r="O468" s="347"/>
      <c r="P468" s="347"/>
      <c r="Q468" s="347"/>
      <c r="R468" s="347"/>
      <c r="S468" s="347"/>
      <c r="T468" s="347"/>
      <c r="U468" s="347"/>
      <c r="V468" s="347"/>
      <c r="W468" s="347"/>
      <c r="X468" s="347"/>
      <c r="Y468" s="347"/>
      <c r="Z468" s="347"/>
      <c r="AA468" s="347"/>
      <c r="AB468" s="347"/>
      <c r="AC468" s="347"/>
      <c r="AD468" s="83"/>
    </row>
    <row r="469" spans="1:30" ht="18" customHeight="1">
      <c r="A469" s="90"/>
      <c r="B469" s="107"/>
      <c r="C469" s="108"/>
      <c r="D469" s="42"/>
      <c r="E469" s="43" t="s">
        <v>429</v>
      </c>
      <c r="F469" s="44" t="s">
        <v>319</v>
      </c>
      <c r="G469" s="170">
        <v>2</v>
      </c>
      <c r="H469" s="137">
        <v>15</v>
      </c>
      <c r="I469" s="156"/>
      <c r="J469" s="106">
        <v>40</v>
      </c>
      <c r="K469" s="87">
        <f t="shared" si="32"/>
        <v>1.2</v>
      </c>
      <c r="L469" s="87">
        <f t="shared" si="33"/>
        <v>0</v>
      </c>
      <c r="M469" s="46">
        <f t="shared" si="34"/>
        <v>18</v>
      </c>
      <c r="N469" s="347"/>
      <c r="O469" s="347"/>
      <c r="P469" s="347"/>
      <c r="Q469" s="347"/>
      <c r="R469" s="347"/>
      <c r="S469" s="347"/>
      <c r="T469" s="347"/>
      <c r="U469" s="347"/>
      <c r="V469" s="347"/>
      <c r="W469" s="347"/>
      <c r="X469" s="347"/>
      <c r="Y469" s="347"/>
      <c r="Z469" s="347"/>
      <c r="AA469" s="347"/>
      <c r="AB469" s="347"/>
      <c r="AC469" s="347"/>
      <c r="AD469" s="83"/>
    </row>
    <row r="470" spans="1:30" s="225" customFormat="1" ht="18" customHeight="1">
      <c r="A470" s="121"/>
      <c r="B470" s="107"/>
      <c r="C470" s="108"/>
      <c r="D470" s="42"/>
      <c r="E470" s="43" t="s">
        <v>508</v>
      </c>
      <c r="F470" s="44" t="s">
        <v>319</v>
      </c>
      <c r="G470" s="170">
        <v>2</v>
      </c>
      <c r="H470" s="137"/>
      <c r="I470" s="156">
        <v>30</v>
      </c>
      <c r="J470" s="106">
        <v>40</v>
      </c>
      <c r="K470" s="87">
        <f t="shared" si="32"/>
        <v>0</v>
      </c>
      <c r="L470" s="87">
        <f t="shared" si="33"/>
        <v>1.2</v>
      </c>
      <c r="M470" s="46">
        <f t="shared" si="34"/>
        <v>27</v>
      </c>
      <c r="N470" s="357"/>
      <c r="O470" s="357"/>
      <c r="P470" s="357"/>
      <c r="Q470" s="357"/>
      <c r="R470" s="357"/>
      <c r="S470" s="357"/>
      <c r="T470" s="357"/>
      <c r="U470" s="357"/>
      <c r="V470" s="357"/>
      <c r="W470" s="357"/>
      <c r="X470" s="357"/>
      <c r="Y470" s="357"/>
      <c r="Z470" s="357"/>
      <c r="AA470" s="357"/>
      <c r="AB470" s="357"/>
      <c r="AC470" s="357"/>
      <c r="AD470" s="83"/>
    </row>
    <row r="471" spans="1:30" s="225" customFormat="1" ht="18" customHeight="1">
      <c r="A471" s="121"/>
      <c r="B471" s="107"/>
      <c r="C471" s="108"/>
      <c r="D471" s="42"/>
      <c r="E471" s="43" t="s">
        <v>509</v>
      </c>
      <c r="F471" s="44" t="s">
        <v>319</v>
      </c>
      <c r="G471" s="170">
        <v>2</v>
      </c>
      <c r="H471" s="137"/>
      <c r="I471" s="156">
        <v>30</v>
      </c>
      <c r="J471" s="106">
        <v>40</v>
      </c>
      <c r="K471" s="87">
        <f t="shared" si="32"/>
        <v>0</v>
      </c>
      <c r="L471" s="87">
        <f t="shared" si="33"/>
        <v>1.2</v>
      </c>
      <c r="M471" s="46">
        <f t="shared" si="34"/>
        <v>27</v>
      </c>
      <c r="N471" s="357"/>
      <c r="O471" s="357"/>
      <c r="P471" s="357"/>
      <c r="Q471" s="357"/>
      <c r="R471" s="357"/>
      <c r="S471" s="357"/>
      <c r="T471" s="357"/>
      <c r="U471" s="357"/>
      <c r="V471" s="357"/>
      <c r="W471" s="357"/>
      <c r="X471" s="357"/>
      <c r="Y471" s="357"/>
      <c r="Z471" s="357"/>
      <c r="AA471" s="357"/>
      <c r="AB471" s="357"/>
      <c r="AC471" s="357"/>
      <c r="AD471" s="83"/>
    </row>
    <row r="472" spans="1:30" ht="18" customHeight="1">
      <c r="A472" s="90"/>
      <c r="B472" s="63"/>
      <c r="C472" s="108"/>
      <c r="D472" s="42"/>
      <c r="E472" s="43" t="s">
        <v>429</v>
      </c>
      <c r="F472" s="44" t="s">
        <v>216</v>
      </c>
      <c r="G472" s="170">
        <v>2</v>
      </c>
      <c r="H472" s="137">
        <v>15</v>
      </c>
      <c r="I472" s="156">
        <v>30</v>
      </c>
      <c r="J472" s="106">
        <v>40</v>
      </c>
      <c r="K472" s="87">
        <f t="shared" si="32"/>
        <v>1.2</v>
      </c>
      <c r="L472" s="87">
        <f t="shared" si="33"/>
        <v>1.2</v>
      </c>
      <c r="M472" s="46">
        <f t="shared" si="34"/>
        <v>45</v>
      </c>
      <c r="N472" s="347"/>
      <c r="O472" s="347"/>
      <c r="P472" s="347"/>
      <c r="Q472" s="347"/>
      <c r="R472" s="347"/>
      <c r="S472" s="347"/>
      <c r="T472" s="347"/>
      <c r="U472" s="347"/>
      <c r="V472" s="347"/>
      <c r="W472" s="347"/>
      <c r="X472" s="347"/>
      <c r="Y472" s="347"/>
      <c r="Z472" s="347"/>
      <c r="AA472" s="347"/>
      <c r="AB472" s="347"/>
      <c r="AC472" s="347"/>
      <c r="AD472" s="83"/>
    </row>
    <row r="473" spans="1:30" ht="18" customHeight="1">
      <c r="A473" s="90"/>
      <c r="B473" s="107"/>
      <c r="C473" s="108"/>
      <c r="D473" s="42"/>
      <c r="E473" s="43" t="s">
        <v>267</v>
      </c>
      <c r="F473" s="44" t="s">
        <v>260</v>
      </c>
      <c r="G473" s="170">
        <v>2</v>
      </c>
      <c r="H473" s="137">
        <v>30</v>
      </c>
      <c r="I473" s="156">
        <v>30</v>
      </c>
      <c r="J473" s="106">
        <v>40</v>
      </c>
      <c r="K473" s="87">
        <f t="shared" si="32"/>
        <v>1.2</v>
      </c>
      <c r="L473" s="87">
        <f t="shared" si="33"/>
        <v>1.2</v>
      </c>
      <c r="M473" s="46">
        <f t="shared" si="34"/>
        <v>63</v>
      </c>
      <c r="N473" s="347"/>
      <c r="O473" s="347"/>
      <c r="P473" s="347"/>
      <c r="Q473" s="347"/>
      <c r="R473" s="347"/>
      <c r="S473" s="347"/>
      <c r="T473" s="347"/>
      <c r="U473" s="347"/>
      <c r="V473" s="347"/>
      <c r="W473" s="347"/>
      <c r="X473" s="347"/>
      <c r="Y473" s="347"/>
      <c r="Z473" s="347"/>
      <c r="AA473" s="347"/>
      <c r="AB473" s="347"/>
      <c r="AC473" s="347"/>
      <c r="AD473" s="83"/>
    </row>
    <row r="474" spans="1:30" ht="18" customHeight="1">
      <c r="A474" s="90"/>
      <c r="B474" s="107"/>
      <c r="C474" s="108"/>
      <c r="D474" s="42"/>
      <c r="E474" s="43" t="s">
        <v>430</v>
      </c>
      <c r="F474" s="44" t="s">
        <v>260</v>
      </c>
      <c r="G474" s="170">
        <v>2</v>
      </c>
      <c r="H474" s="144">
        <v>30</v>
      </c>
      <c r="I474" s="157">
        <v>30</v>
      </c>
      <c r="J474" s="106">
        <v>40</v>
      </c>
      <c r="K474" s="87">
        <f t="shared" si="32"/>
        <v>1.2</v>
      </c>
      <c r="L474" s="87">
        <f t="shared" si="33"/>
        <v>1.2</v>
      </c>
      <c r="M474" s="46">
        <f t="shared" si="34"/>
        <v>63</v>
      </c>
      <c r="N474" s="347"/>
      <c r="O474" s="347"/>
      <c r="P474" s="347"/>
      <c r="Q474" s="347"/>
      <c r="R474" s="347"/>
      <c r="S474" s="347"/>
      <c r="T474" s="347"/>
      <c r="U474" s="347"/>
      <c r="V474" s="347"/>
      <c r="W474" s="347"/>
      <c r="X474" s="347"/>
      <c r="Y474" s="347"/>
      <c r="Z474" s="347"/>
      <c r="AA474" s="347"/>
      <c r="AB474" s="347"/>
      <c r="AC474" s="347"/>
      <c r="AD474" s="83"/>
    </row>
    <row r="475" spans="1:30" ht="18" customHeight="1">
      <c r="A475" s="90"/>
      <c r="B475" s="107"/>
      <c r="C475" s="108"/>
      <c r="D475" s="42"/>
      <c r="E475" s="237" t="s">
        <v>395</v>
      </c>
      <c r="F475" s="238" t="s">
        <v>325</v>
      </c>
      <c r="G475" s="239">
        <v>2</v>
      </c>
      <c r="H475" s="240"/>
      <c r="I475" s="241"/>
      <c r="J475" s="242">
        <v>40</v>
      </c>
      <c r="K475" s="87">
        <f t="shared" si="32"/>
        <v>0</v>
      </c>
      <c r="L475" s="87">
        <f t="shared" si="33"/>
        <v>0</v>
      </c>
      <c r="M475" s="46">
        <f t="shared" si="34"/>
        <v>20</v>
      </c>
      <c r="N475" s="347"/>
      <c r="O475" s="347"/>
      <c r="P475" s="347"/>
      <c r="Q475" s="347"/>
      <c r="R475" s="347"/>
      <c r="S475" s="347"/>
      <c r="T475" s="347"/>
      <c r="U475" s="347"/>
      <c r="V475" s="347"/>
      <c r="W475" s="347"/>
      <c r="X475" s="347"/>
      <c r="Y475" s="347"/>
      <c r="Z475" s="347"/>
      <c r="AA475" s="347"/>
      <c r="AB475" s="347"/>
      <c r="AC475" s="347"/>
      <c r="AD475" s="83"/>
    </row>
    <row r="476" spans="1:30" s="225" customFormat="1" ht="18" customHeight="1">
      <c r="A476" s="121"/>
      <c r="B476" s="107"/>
      <c r="C476" s="108"/>
      <c r="D476" s="42"/>
      <c r="E476" s="43" t="s">
        <v>278</v>
      </c>
      <c r="F476" s="44" t="s">
        <v>320</v>
      </c>
      <c r="G476" s="170">
        <v>2</v>
      </c>
      <c r="H476" s="144">
        <v>30</v>
      </c>
      <c r="I476" s="157"/>
      <c r="J476" s="106">
        <v>40</v>
      </c>
      <c r="K476" s="87">
        <f t="shared" si="32"/>
        <v>1.2</v>
      </c>
      <c r="L476" s="87">
        <f t="shared" si="33"/>
        <v>0</v>
      </c>
      <c r="M476" s="46">
        <f t="shared" si="34"/>
        <v>36</v>
      </c>
      <c r="N476" s="357"/>
      <c r="O476" s="357"/>
      <c r="P476" s="357"/>
      <c r="Q476" s="357"/>
      <c r="R476" s="357"/>
      <c r="S476" s="357"/>
      <c r="T476" s="357"/>
      <c r="U476" s="357"/>
      <c r="V476" s="357"/>
      <c r="W476" s="357"/>
      <c r="X476" s="357"/>
      <c r="Y476" s="357"/>
      <c r="Z476" s="357"/>
      <c r="AA476" s="357"/>
      <c r="AB476" s="357"/>
      <c r="AC476" s="357"/>
      <c r="AD476" s="83"/>
    </row>
    <row r="477" spans="1:30" s="225" customFormat="1" ht="18" customHeight="1">
      <c r="A477" s="121"/>
      <c r="B477" s="107"/>
      <c r="C477" s="108"/>
      <c r="D477" s="42"/>
      <c r="E477" s="43" t="s">
        <v>506</v>
      </c>
      <c r="F477" s="44" t="s">
        <v>320</v>
      </c>
      <c r="G477" s="170">
        <v>2</v>
      </c>
      <c r="H477" s="144"/>
      <c r="I477" s="157">
        <v>30</v>
      </c>
      <c r="J477" s="106">
        <v>40</v>
      </c>
      <c r="K477" s="87">
        <f t="shared" si="32"/>
        <v>0</v>
      </c>
      <c r="L477" s="87">
        <f t="shared" si="33"/>
        <v>1.2</v>
      </c>
      <c r="M477" s="46">
        <f t="shared" si="34"/>
        <v>27</v>
      </c>
      <c r="N477" s="357"/>
      <c r="O477" s="357"/>
      <c r="P477" s="357"/>
      <c r="Q477" s="357"/>
      <c r="R477" s="357"/>
      <c r="S477" s="357"/>
      <c r="T477" s="357"/>
      <c r="U477" s="357"/>
      <c r="V477" s="357"/>
      <c r="W477" s="357"/>
      <c r="X477" s="357"/>
      <c r="Y477" s="357"/>
      <c r="Z477" s="357"/>
      <c r="AA477" s="357"/>
      <c r="AB477" s="357"/>
      <c r="AC477" s="357"/>
      <c r="AD477" s="83"/>
    </row>
    <row r="478" spans="1:30" s="225" customFormat="1" ht="18" customHeight="1">
      <c r="A478" s="121"/>
      <c r="B478" s="107"/>
      <c r="C478" s="108"/>
      <c r="D478" s="42"/>
      <c r="E478" s="43" t="s">
        <v>507</v>
      </c>
      <c r="F478" s="44" t="s">
        <v>320</v>
      </c>
      <c r="G478" s="170">
        <v>2</v>
      </c>
      <c r="H478" s="144"/>
      <c r="I478" s="157">
        <v>30</v>
      </c>
      <c r="J478" s="106">
        <v>40</v>
      </c>
      <c r="K478" s="87">
        <f t="shared" si="32"/>
        <v>0</v>
      </c>
      <c r="L478" s="87">
        <f t="shared" si="33"/>
        <v>1.2</v>
      </c>
      <c r="M478" s="46">
        <f t="shared" si="34"/>
        <v>27</v>
      </c>
      <c r="N478" s="357"/>
      <c r="O478" s="357"/>
      <c r="P478" s="357"/>
      <c r="Q478" s="357"/>
      <c r="R478" s="357"/>
      <c r="S478" s="357"/>
      <c r="T478" s="357"/>
      <c r="U478" s="357"/>
      <c r="V478" s="357"/>
      <c r="W478" s="357"/>
      <c r="X478" s="357"/>
      <c r="Y478" s="357"/>
      <c r="Z478" s="357"/>
      <c r="AA478" s="357"/>
      <c r="AB478" s="357"/>
      <c r="AC478" s="357"/>
      <c r="AD478" s="83"/>
    </row>
    <row r="479" spans="1:30" s="225" customFormat="1" ht="18" customHeight="1">
      <c r="A479" s="121"/>
      <c r="B479" s="107"/>
      <c r="C479" s="108"/>
      <c r="D479" s="42"/>
      <c r="E479" s="43" t="s">
        <v>278</v>
      </c>
      <c r="F479" s="44" t="s">
        <v>177</v>
      </c>
      <c r="G479" s="170">
        <v>2</v>
      </c>
      <c r="H479" s="144">
        <v>30</v>
      </c>
      <c r="I479" s="157">
        <v>30</v>
      </c>
      <c r="J479" s="106">
        <v>40</v>
      </c>
      <c r="K479" s="87">
        <f t="shared" si="32"/>
        <v>1.2</v>
      </c>
      <c r="L479" s="87">
        <f t="shared" si="33"/>
        <v>1.2</v>
      </c>
      <c r="M479" s="46">
        <f t="shared" si="34"/>
        <v>63</v>
      </c>
      <c r="N479" s="357"/>
      <c r="O479" s="357"/>
      <c r="P479" s="357"/>
      <c r="Q479" s="357"/>
      <c r="R479" s="357"/>
      <c r="S479" s="357"/>
      <c r="T479" s="357"/>
      <c r="U479" s="357"/>
      <c r="V479" s="357"/>
      <c r="W479" s="357"/>
      <c r="X479" s="357"/>
      <c r="Y479" s="357"/>
      <c r="Z479" s="357"/>
      <c r="AA479" s="357"/>
      <c r="AB479" s="357"/>
      <c r="AC479" s="357"/>
      <c r="AD479" s="83"/>
    </row>
    <row r="480" spans="1:30" ht="18" customHeight="1">
      <c r="A480" s="90"/>
      <c r="B480" s="107"/>
      <c r="C480" s="108"/>
      <c r="D480" s="42"/>
      <c r="E480" s="43" t="s">
        <v>278</v>
      </c>
      <c r="F480" s="44" t="s">
        <v>431</v>
      </c>
      <c r="G480" s="170">
        <v>2</v>
      </c>
      <c r="H480" s="144">
        <v>30</v>
      </c>
      <c r="I480" s="157">
        <v>30</v>
      </c>
      <c r="J480" s="106">
        <v>40</v>
      </c>
      <c r="K480" s="87">
        <f t="shared" si="32"/>
        <v>1.2</v>
      </c>
      <c r="L480" s="87">
        <f t="shared" si="33"/>
        <v>1.2</v>
      </c>
      <c r="M480" s="46">
        <f t="shared" si="34"/>
        <v>63</v>
      </c>
      <c r="N480" s="347"/>
      <c r="O480" s="347"/>
      <c r="P480" s="347"/>
      <c r="Q480" s="347"/>
      <c r="R480" s="347"/>
      <c r="S480" s="347"/>
      <c r="T480" s="347"/>
      <c r="U480" s="347"/>
      <c r="V480" s="347"/>
      <c r="W480" s="347"/>
      <c r="X480" s="347"/>
      <c r="Y480" s="347"/>
      <c r="Z480" s="347"/>
      <c r="AA480" s="347"/>
      <c r="AB480" s="347"/>
      <c r="AC480" s="347"/>
      <c r="AD480" s="83"/>
    </row>
    <row r="481" spans="1:30" ht="18" customHeight="1">
      <c r="A481" s="90"/>
      <c r="B481" s="107"/>
      <c r="C481" s="108"/>
      <c r="D481" s="42"/>
      <c r="E481" s="43" t="s">
        <v>278</v>
      </c>
      <c r="F481" s="44" t="s">
        <v>432</v>
      </c>
      <c r="G481" s="170">
        <v>2</v>
      </c>
      <c r="H481" s="144">
        <v>30</v>
      </c>
      <c r="I481" s="157">
        <v>30</v>
      </c>
      <c r="J481" s="106">
        <v>40</v>
      </c>
      <c r="K481" s="87">
        <f t="shared" si="32"/>
        <v>1.2</v>
      </c>
      <c r="L481" s="87">
        <f t="shared" si="33"/>
        <v>1.2</v>
      </c>
      <c r="M481" s="46">
        <f t="shared" si="34"/>
        <v>63</v>
      </c>
      <c r="N481" s="347"/>
      <c r="O481" s="347"/>
      <c r="P481" s="347"/>
      <c r="Q481" s="347"/>
      <c r="R481" s="347"/>
      <c r="S481" s="347"/>
      <c r="T481" s="347"/>
      <c r="U481" s="347"/>
      <c r="V481" s="347"/>
      <c r="W481" s="347"/>
      <c r="X481" s="347"/>
      <c r="Y481" s="347"/>
      <c r="Z481" s="347"/>
      <c r="AA481" s="347"/>
      <c r="AB481" s="347"/>
      <c r="AC481" s="347"/>
      <c r="AD481" s="83"/>
    </row>
    <row r="482" spans="1:30" ht="18" customHeight="1">
      <c r="A482" s="104">
        <v>24</v>
      </c>
      <c r="B482" s="60" t="s">
        <v>121</v>
      </c>
      <c r="C482" s="61" t="s">
        <v>122</v>
      </c>
      <c r="D482" s="42">
        <v>21100150001</v>
      </c>
      <c r="E482" s="43" t="s">
        <v>322</v>
      </c>
      <c r="F482" s="184" t="s">
        <v>324</v>
      </c>
      <c r="G482" s="111">
        <v>1</v>
      </c>
      <c r="H482" s="204">
        <v>4</v>
      </c>
      <c r="I482" s="204">
        <v>4</v>
      </c>
      <c r="J482" s="106">
        <v>32</v>
      </c>
      <c r="K482" s="87">
        <f t="shared" si="32"/>
        <v>1</v>
      </c>
      <c r="L482" s="87">
        <f t="shared" si="33"/>
        <v>1.1000000000000001</v>
      </c>
      <c r="M482" s="46">
        <f t="shared" si="34"/>
        <v>7.3</v>
      </c>
      <c r="N482" s="351">
        <f>67.5/15</f>
        <v>4.5</v>
      </c>
      <c r="O482" s="353"/>
      <c r="P482" s="355">
        <f>SUM(M482:M495)+N482+O482</f>
        <v>59.8</v>
      </c>
      <c r="Q482" s="353"/>
      <c r="R482" s="355">
        <v>41</v>
      </c>
      <c r="S482" s="349">
        <v>450</v>
      </c>
      <c r="T482" s="353">
        <v>450</v>
      </c>
      <c r="U482" s="349">
        <v>112</v>
      </c>
      <c r="V482" s="382">
        <v>112</v>
      </c>
      <c r="W482" s="349">
        <v>56</v>
      </c>
      <c r="X482" s="353">
        <v>56</v>
      </c>
      <c r="Y482" s="355">
        <f>ROUND((P482-T482),1)</f>
        <v>-390.2</v>
      </c>
      <c r="Z482" s="394">
        <f>IF(OR(SUM(V482:V495)="",SUM(Q482:Q495)=""),0,IF(OR(SUM(U482:U495)=320,SUM(V482:V495)&gt;0),ROUND((SUM(Q482:Q495)-SUM(V482:V495)),1),0))</f>
        <v>-112</v>
      </c>
      <c r="AA482" s="394">
        <f>IF(OR(SUM(X482:X495)="",SUM(R482:R495)=""),0,IF(OR(SUM(W482:W495)=160,SUM(X482:X495)&gt;0),ROUND((SUM(R482:R495)-SUM(X482:X495)),1),0))</f>
        <v>-15</v>
      </c>
      <c r="AB482" s="395"/>
      <c r="AC482" s="400">
        <f>SUM(Y482:AA495)</f>
        <v>-517.20000000000005</v>
      </c>
      <c r="AD482" s="83"/>
    </row>
    <row r="483" spans="1:30" ht="18" customHeight="1">
      <c r="A483" s="90"/>
      <c r="B483" s="107"/>
      <c r="C483" s="108"/>
      <c r="D483" s="42">
        <v>21100150002</v>
      </c>
      <c r="E483" s="43" t="s">
        <v>322</v>
      </c>
      <c r="F483" s="184" t="s">
        <v>325</v>
      </c>
      <c r="G483" s="141">
        <v>1</v>
      </c>
      <c r="H483" s="205">
        <v>6</v>
      </c>
      <c r="I483" s="205">
        <v>6</v>
      </c>
      <c r="J483" s="106">
        <v>28</v>
      </c>
      <c r="K483" s="87">
        <f t="shared" si="32"/>
        <v>1</v>
      </c>
      <c r="L483" s="87">
        <f t="shared" si="33"/>
        <v>1</v>
      </c>
      <c r="M483" s="46">
        <f t="shared" si="34"/>
        <v>10.5</v>
      </c>
      <c r="N483" s="347"/>
      <c r="O483" s="347"/>
      <c r="P483" s="347"/>
      <c r="Q483" s="347"/>
      <c r="R483" s="347"/>
      <c r="S483" s="347"/>
      <c r="T483" s="347"/>
      <c r="U483" s="347"/>
      <c r="V483" s="347"/>
      <c r="W483" s="347"/>
      <c r="X483" s="347"/>
      <c r="Y483" s="347"/>
      <c r="Z483" s="347"/>
      <c r="AA483" s="347"/>
      <c r="AB483" s="347"/>
      <c r="AC483" s="347"/>
      <c r="AD483" s="83"/>
    </row>
    <row r="484" spans="1:30" ht="18" customHeight="1">
      <c r="A484" s="90"/>
      <c r="B484" s="107"/>
      <c r="C484" s="108"/>
      <c r="D484" s="42">
        <v>41000010801</v>
      </c>
      <c r="E484" s="43" t="s">
        <v>322</v>
      </c>
      <c r="F484" s="184" t="s">
        <v>326</v>
      </c>
      <c r="G484" s="141">
        <v>1</v>
      </c>
      <c r="H484" s="205">
        <v>2</v>
      </c>
      <c r="I484" s="205">
        <v>4</v>
      </c>
      <c r="J484" s="106">
        <v>27</v>
      </c>
      <c r="K484" s="87">
        <f t="shared" si="32"/>
        <v>1</v>
      </c>
      <c r="L484" s="87">
        <f t="shared" si="33"/>
        <v>1</v>
      </c>
      <c r="M484" s="46">
        <f t="shared" si="34"/>
        <v>5</v>
      </c>
      <c r="N484" s="347"/>
      <c r="O484" s="347"/>
      <c r="P484" s="347"/>
      <c r="Q484" s="347"/>
      <c r="R484" s="347"/>
      <c r="S484" s="347"/>
      <c r="T484" s="347"/>
      <c r="U484" s="347"/>
      <c r="V484" s="347"/>
      <c r="W484" s="347"/>
      <c r="X484" s="347"/>
      <c r="Y484" s="347"/>
      <c r="Z484" s="347"/>
      <c r="AA484" s="347"/>
      <c r="AB484" s="347"/>
      <c r="AC484" s="347"/>
      <c r="AD484" s="83"/>
    </row>
    <row r="485" spans="1:30" ht="18" customHeight="1">
      <c r="A485" s="90"/>
      <c r="B485" s="107"/>
      <c r="C485" s="108"/>
      <c r="D485" s="42">
        <v>21100149801</v>
      </c>
      <c r="E485" s="43" t="s">
        <v>334</v>
      </c>
      <c r="F485" s="184" t="s">
        <v>169</v>
      </c>
      <c r="G485" s="141">
        <v>1</v>
      </c>
      <c r="H485" s="205">
        <v>4</v>
      </c>
      <c r="I485" s="205">
        <v>4</v>
      </c>
      <c r="J485" s="106">
        <v>37</v>
      </c>
      <c r="K485" s="87">
        <f t="shared" si="32"/>
        <v>1.2</v>
      </c>
      <c r="L485" s="87">
        <f t="shared" si="33"/>
        <v>1.2</v>
      </c>
      <c r="M485" s="46">
        <f t="shared" si="34"/>
        <v>8.4</v>
      </c>
      <c r="N485" s="347"/>
      <c r="O485" s="347"/>
      <c r="P485" s="347"/>
      <c r="Q485" s="347"/>
      <c r="R485" s="347"/>
      <c r="S485" s="347"/>
      <c r="T485" s="347"/>
      <c r="U485" s="347"/>
      <c r="V485" s="347"/>
      <c r="W485" s="347"/>
      <c r="X485" s="347"/>
      <c r="Y485" s="347"/>
      <c r="Z485" s="347"/>
      <c r="AA485" s="347"/>
      <c r="AB485" s="347"/>
      <c r="AC485" s="347"/>
      <c r="AD485" s="83"/>
    </row>
    <row r="486" spans="1:30" ht="18" customHeight="1">
      <c r="A486" s="90"/>
      <c r="B486" s="107"/>
      <c r="C486" s="108"/>
      <c r="D486" s="42">
        <v>21100149802</v>
      </c>
      <c r="E486" s="43" t="s">
        <v>334</v>
      </c>
      <c r="F486" s="184" t="s">
        <v>170</v>
      </c>
      <c r="G486" s="141">
        <v>1</v>
      </c>
      <c r="H486" s="205">
        <v>4</v>
      </c>
      <c r="I486" s="205">
        <v>4</v>
      </c>
      <c r="J486" s="106">
        <v>33</v>
      </c>
      <c r="K486" s="87">
        <f t="shared" si="32"/>
        <v>1</v>
      </c>
      <c r="L486" s="87">
        <f t="shared" si="33"/>
        <v>1.1000000000000001</v>
      </c>
      <c r="M486" s="46">
        <f t="shared" si="34"/>
        <v>7.3</v>
      </c>
      <c r="N486" s="347"/>
      <c r="O486" s="347"/>
      <c r="P486" s="347"/>
      <c r="Q486" s="347"/>
      <c r="R486" s="347"/>
      <c r="S486" s="347"/>
      <c r="T486" s="347"/>
      <c r="U486" s="347"/>
      <c r="V486" s="347"/>
      <c r="W486" s="347"/>
      <c r="X486" s="347"/>
      <c r="Y486" s="347"/>
      <c r="Z486" s="347"/>
      <c r="AA486" s="347"/>
      <c r="AB486" s="347"/>
      <c r="AC486" s="347"/>
      <c r="AD486" s="83"/>
    </row>
    <row r="487" spans="1:30" ht="18" customHeight="1">
      <c r="A487" s="90"/>
      <c r="B487" s="107"/>
      <c r="C487" s="108"/>
      <c r="D487" s="42" t="s">
        <v>311</v>
      </c>
      <c r="E487" s="43" t="s">
        <v>328</v>
      </c>
      <c r="F487" s="44" t="s">
        <v>216</v>
      </c>
      <c r="G487" s="141">
        <v>1</v>
      </c>
      <c r="H487" s="205">
        <v>2</v>
      </c>
      <c r="I487" s="205"/>
      <c r="J487" s="106">
        <v>22</v>
      </c>
      <c r="K487" s="87">
        <f t="shared" si="32"/>
        <v>0</v>
      </c>
      <c r="L487" s="87">
        <f t="shared" si="33"/>
        <v>0</v>
      </c>
      <c r="M487" s="46">
        <f t="shared" si="34"/>
        <v>0</v>
      </c>
      <c r="N487" s="347"/>
      <c r="O487" s="347"/>
      <c r="P487" s="347"/>
      <c r="Q487" s="347"/>
      <c r="R487" s="347"/>
      <c r="S487" s="347"/>
      <c r="T487" s="347"/>
      <c r="U487" s="347"/>
      <c r="V487" s="347"/>
      <c r="W487" s="347"/>
      <c r="X487" s="347"/>
      <c r="Y487" s="347"/>
      <c r="Z487" s="347"/>
      <c r="AA487" s="347"/>
      <c r="AB487" s="347"/>
      <c r="AC487" s="347"/>
      <c r="AD487" s="83"/>
    </row>
    <row r="488" spans="1:30" ht="20.25" customHeight="1">
      <c r="A488" s="90"/>
      <c r="B488" s="107"/>
      <c r="C488" s="108"/>
      <c r="D488" s="42">
        <v>71400135502</v>
      </c>
      <c r="E488" s="43" t="s">
        <v>335</v>
      </c>
      <c r="F488" s="44" t="s">
        <v>177</v>
      </c>
      <c r="G488" s="141">
        <v>1</v>
      </c>
      <c r="H488" s="205">
        <v>8</v>
      </c>
      <c r="I488" s="205">
        <v>8</v>
      </c>
      <c r="J488" s="106">
        <v>40</v>
      </c>
      <c r="K488" s="87">
        <f t="shared" si="32"/>
        <v>1.2</v>
      </c>
      <c r="L488" s="87">
        <f t="shared" si="33"/>
        <v>1.2</v>
      </c>
      <c r="M488" s="46">
        <f t="shared" si="34"/>
        <v>16.8</v>
      </c>
      <c r="N488" s="347"/>
      <c r="O488" s="347"/>
      <c r="P488" s="347"/>
      <c r="Q488" s="347"/>
      <c r="R488" s="347"/>
      <c r="S488" s="347"/>
      <c r="T488" s="347"/>
      <c r="U488" s="347"/>
      <c r="V488" s="347"/>
      <c r="W488" s="347"/>
      <c r="X488" s="347"/>
      <c r="Y488" s="347"/>
      <c r="Z488" s="347"/>
      <c r="AA488" s="347"/>
      <c r="AB488" s="347"/>
      <c r="AC488" s="347"/>
      <c r="AD488" s="83"/>
    </row>
    <row r="489" spans="1:30" ht="18" hidden="1" customHeight="1">
      <c r="A489" s="90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32"/>
        <v>0</v>
      </c>
      <c r="L489" s="87">
        <f t="shared" si="33"/>
        <v>0</v>
      </c>
      <c r="M489" s="46">
        <f t="shared" si="34"/>
        <v>0</v>
      </c>
      <c r="N489" s="347"/>
      <c r="O489" s="347"/>
      <c r="P489" s="347"/>
      <c r="Q489" s="347"/>
      <c r="R489" s="347"/>
      <c r="S489" s="347"/>
      <c r="T489" s="347"/>
      <c r="U489" s="347"/>
      <c r="V489" s="347"/>
      <c r="W489" s="347"/>
      <c r="X489" s="347"/>
      <c r="Y489" s="347"/>
      <c r="Z489" s="347"/>
      <c r="AA489" s="347"/>
      <c r="AB489" s="347"/>
      <c r="AC489" s="347"/>
      <c r="AD489" s="83"/>
    </row>
    <row r="490" spans="1:30" ht="18" hidden="1" customHeight="1">
      <c r="A490" s="90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32"/>
        <v>0</v>
      </c>
      <c r="L490" s="87">
        <f t="shared" si="33"/>
        <v>0</v>
      </c>
      <c r="M490" s="46">
        <f t="shared" si="34"/>
        <v>0</v>
      </c>
      <c r="N490" s="347"/>
      <c r="O490" s="347"/>
      <c r="P490" s="347"/>
      <c r="Q490" s="347"/>
      <c r="R490" s="347"/>
      <c r="S490" s="347"/>
      <c r="T490" s="347"/>
      <c r="U490" s="347"/>
      <c r="V490" s="347"/>
      <c r="W490" s="347"/>
      <c r="X490" s="347"/>
      <c r="Y490" s="347"/>
      <c r="Z490" s="347"/>
      <c r="AA490" s="347"/>
      <c r="AB490" s="347"/>
      <c r="AC490" s="347"/>
      <c r="AD490" s="83"/>
    </row>
    <row r="491" spans="1:30" ht="18" hidden="1" customHeight="1">
      <c r="A491" s="121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32"/>
        <v>0</v>
      </c>
      <c r="L491" s="87">
        <f t="shared" si="33"/>
        <v>0</v>
      </c>
      <c r="M491" s="46">
        <f t="shared" si="34"/>
        <v>0</v>
      </c>
      <c r="N491" s="357"/>
      <c r="O491" s="357"/>
      <c r="P491" s="357"/>
      <c r="Q491" s="357"/>
      <c r="R491" s="357"/>
      <c r="S491" s="357"/>
      <c r="T491" s="357"/>
      <c r="U491" s="357"/>
      <c r="V491" s="357"/>
      <c r="W491" s="357"/>
      <c r="X491" s="357"/>
      <c r="Y491" s="357"/>
      <c r="Z491" s="357"/>
      <c r="AA491" s="357"/>
      <c r="AB491" s="357"/>
      <c r="AC491" s="357"/>
      <c r="AD491" s="83"/>
    </row>
    <row r="492" spans="1:30" ht="18" hidden="1" customHeight="1">
      <c r="A492" s="121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32"/>
        <v>0</v>
      </c>
      <c r="L492" s="87">
        <f t="shared" si="33"/>
        <v>0</v>
      </c>
      <c r="M492" s="46">
        <f t="shared" si="34"/>
        <v>0</v>
      </c>
      <c r="N492" s="357"/>
      <c r="O492" s="357"/>
      <c r="P492" s="357"/>
      <c r="Q492" s="357"/>
      <c r="R492" s="357"/>
      <c r="S492" s="357"/>
      <c r="T492" s="357"/>
      <c r="U492" s="357"/>
      <c r="V492" s="357"/>
      <c r="W492" s="357"/>
      <c r="X492" s="357"/>
      <c r="Y492" s="357"/>
      <c r="Z492" s="357"/>
      <c r="AA492" s="357"/>
      <c r="AB492" s="357"/>
      <c r="AC492" s="357"/>
      <c r="AD492" s="83"/>
    </row>
    <row r="493" spans="1:30" ht="18" hidden="1" customHeight="1">
      <c r="A493" s="90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32"/>
        <v>0</v>
      </c>
      <c r="L493" s="87">
        <f t="shared" si="33"/>
        <v>0</v>
      </c>
      <c r="M493" s="46">
        <f t="shared" si="34"/>
        <v>0</v>
      </c>
      <c r="N493" s="347"/>
      <c r="O493" s="347"/>
      <c r="P493" s="347"/>
      <c r="Q493" s="347"/>
      <c r="R493" s="347"/>
      <c r="S493" s="347"/>
      <c r="T493" s="347"/>
      <c r="U493" s="347"/>
      <c r="V493" s="347"/>
      <c r="W493" s="347"/>
      <c r="X493" s="347"/>
      <c r="Y493" s="347"/>
      <c r="Z493" s="347"/>
      <c r="AA493" s="347"/>
      <c r="AB493" s="347"/>
      <c r="AC493" s="347"/>
      <c r="AD493" s="83"/>
    </row>
    <row r="494" spans="1:30" ht="18" hidden="1" customHeight="1">
      <c r="A494" s="121"/>
      <c r="B494" s="107"/>
      <c r="C494" s="108"/>
      <c r="D494" s="42"/>
      <c r="E494" s="43"/>
      <c r="F494" s="44"/>
      <c r="G494" s="141"/>
      <c r="H494" s="142"/>
      <c r="I494" s="142"/>
      <c r="J494" s="106"/>
      <c r="K494" s="87">
        <f t="shared" si="32"/>
        <v>0</v>
      </c>
      <c r="L494" s="87">
        <f t="shared" si="33"/>
        <v>0</v>
      </c>
      <c r="M494" s="46">
        <f t="shared" si="34"/>
        <v>0</v>
      </c>
      <c r="N494" s="357"/>
      <c r="O494" s="357"/>
      <c r="P494" s="357"/>
      <c r="Q494" s="357"/>
      <c r="R494" s="357"/>
      <c r="S494" s="357"/>
      <c r="T494" s="357"/>
      <c r="U494" s="357"/>
      <c r="V494" s="357"/>
      <c r="W494" s="357"/>
      <c r="X494" s="357"/>
      <c r="Y494" s="357"/>
      <c r="Z494" s="357"/>
      <c r="AA494" s="357"/>
      <c r="AB494" s="357"/>
      <c r="AC494" s="357"/>
      <c r="AD494" s="83"/>
    </row>
    <row r="495" spans="1:30" ht="18" hidden="1" customHeight="1">
      <c r="A495" s="90"/>
      <c r="B495" s="107"/>
      <c r="C495" s="108"/>
      <c r="D495" s="42"/>
      <c r="E495" s="43"/>
      <c r="F495" s="44"/>
      <c r="G495" s="170"/>
      <c r="H495" s="144"/>
      <c r="I495" s="157"/>
      <c r="J495" s="106"/>
      <c r="K495" s="87">
        <f t="shared" si="32"/>
        <v>0</v>
      </c>
      <c r="L495" s="87">
        <f t="shared" si="33"/>
        <v>0</v>
      </c>
      <c r="M495" s="46">
        <f t="shared" si="34"/>
        <v>0</v>
      </c>
      <c r="N495" s="347"/>
      <c r="O495" s="347"/>
      <c r="P495" s="347"/>
      <c r="Q495" s="347"/>
      <c r="R495" s="347"/>
      <c r="S495" s="347"/>
      <c r="T495" s="347"/>
      <c r="U495" s="347"/>
      <c r="V495" s="347"/>
      <c r="W495" s="347"/>
      <c r="X495" s="347"/>
      <c r="Y495" s="347"/>
      <c r="Z495" s="347"/>
      <c r="AA495" s="347"/>
      <c r="AB495" s="347"/>
      <c r="AC495" s="347"/>
      <c r="AD495" s="83"/>
    </row>
    <row r="496" spans="1:30" ht="18" customHeight="1">
      <c r="A496" s="104">
        <v>25</v>
      </c>
      <c r="B496" s="60" t="s">
        <v>123</v>
      </c>
      <c r="C496" s="61" t="s">
        <v>124</v>
      </c>
      <c r="D496" s="42">
        <v>21100150701</v>
      </c>
      <c r="E496" s="43" t="s">
        <v>148</v>
      </c>
      <c r="F496" s="74" t="s">
        <v>149</v>
      </c>
      <c r="G496" s="141">
        <v>1</v>
      </c>
      <c r="H496" s="205">
        <v>30</v>
      </c>
      <c r="I496" s="205">
        <v>30</v>
      </c>
      <c r="J496" s="106">
        <v>22</v>
      </c>
      <c r="K496" s="87">
        <f t="shared" si="32"/>
        <v>1</v>
      </c>
      <c r="L496" s="87">
        <f t="shared" si="33"/>
        <v>1</v>
      </c>
      <c r="M496" s="46">
        <f t="shared" si="34"/>
        <v>52.5</v>
      </c>
      <c r="N496" s="351">
        <v>67.5</v>
      </c>
      <c r="O496" s="353"/>
      <c r="P496" s="355">
        <f>SUM(M496:M519)+N496+O496</f>
        <v>1312.6</v>
      </c>
      <c r="Q496" s="353">
        <v>0</v>
      </c>
      <c r="R496" s="355">
        <v>21</v>
      </c>
      <c r="S496" s="349">
        <v>450</v>
      </c>
      <c r="T496" s="353">
        <v>450</v>
      </c>
      <c r="U496" s="349">
        <v>112</v>
      </c>
      <c r="V496" s="382">
        <v>112</v>
      </c>
      <c r="W496" s="349">
        <v>56</v>
      </c>
      <c r="X496" s="353">
        <v>56</v>
      </c>
      <c r="Y496" s="355">
        <f>ROUND((P496-T496),1)</f>
        <v>862.6</v>
      </c>
      <c r="Z496" s="394">
        <f>IF(OR(SUM(V496:V519)="",SUM(Q496:Q519)=""),0,IF(OR(SUM(U496:U519)=320,SUM(V496:V519)&gt;0),ROUND((SUM(Q496:Q519)-SUM(V496:V519)),1),0))</f>
        <v>-112</v>
      </c>
      <c r="AA496" s="394">
        <f>IF(OR(SUM(X496:X519)="",SUM(R496:R519)=""),0,IF(OR(SUM(W496:W519)=160,SUM(X496:X519)&gt;0),ROUND((SUM(R496:R519)-SUM(X496:X519)),1),0))</f>
        <v>-35</v>
      </c>
      <c r="AB496" s="395"/>
      <c r="AC496" s="400">
        <f>SUM(Y496:AA519)</f>
        <v>715.6</v>
      </c>
      <c r="AD496" s="83"/>
    </row>
    <row r="497" spans="1:30" ht="18" customHeight="1">
      <c r="A497" s="90"/>
      <c r="B497" s="107"/>
      <c r="C497" s="108"/>
      <c r="D497" s="42">
        <v>21100148201</v>
      </c>
      <c r="E497" s="43" t="s">
        <v>150</v>
      </c>
      <c r="F497" s="44" t="s">
        <v>149</v>
      </c>
      <c r="G497" s="139">
        <v>1</v>
      </c>
      <c r="H497" s="205">
        <v>30</v>
      </c>
      <c r="I497" s="205">
        <v>30</v>
      </c>
      <c r="J497" s="106">
        <v>22</v>
      </c>
      <c r="K497" s="87">
        <f t="shared" si="32"/>
        <v>1</v>
      </c>
      <c r="L497" s="87">
        <f t="shared" si="33"/>
        <v>1</v>
      </c>
      <c r="M497" s="46">
        <f t="shared" si="34"/>
        <v>52.5</v>
      </c>
      <c r="N497" s="347"/>
      <c r="O497" s="347"/>
      <c r="P497" s="347"/>
      <c r="Q497" s="347"/>
      <c r="R497" s="347"/>
      <c r="S497" s="347"/>
      <c r="T497" s="347"/>
      <c r="U497" s="347"/>
      <c r="V497" s="347"/>
      <c r="W497" s="347"/>
      <c r="X497" s="347"/>
      <c r="Y497" s="347"/>
      <c r="Z497" s="347"/>
      <c r="AA497" s="347"/>
      <c r="AB497" s="347"/>
      <c r="AC497" s="347"/>
      <c r="AD497" s="83"/>
    </row>
    <row r="498" spans="1:30" ht="18" customHeight="1">
      <c r="A498" s="90"/>
      <c r="B498" s="107"/>
      <c r="C498" s="108"/>
      <c r="D498" s="42" t="s">
        <v>151</v>
      </c>
      <c r="E498" s="43" t="s">
        <v>150</v>
      </c>
      <c r="F498" s="44" t="s">
        <v>342</v>
      </c>
      <c r="G498" s="139">
        <v>1</v>
      </c>
      <c r="H498" s="205">
        <v>30</v>
      </c>
      <c r="I498" s="205">
        <v>30</v>
      </c>
      <c r="J498" s="106">
        <v>43</v>
      </c>
      <c r="K498" s="87">
        <f t="shared" si="32"/>
        <v>1.2</v>
      </c>
      <c r="L498" s="87">
        <f t="shared" si="33"/>
        <v>1.2</v>
      </c>
      <c r="M498" s="46">
        <f t="shared" si="34"/>
        <v>63</v>
      </c>
      <c r="N498" s="347"/>
      <c r="O498" s="347"/>
      <c r="P498" s="347"/>
      <c r="Q498" s="347"/>
      <c r="R498" s="347"/>
      <c r="S498" s="347"/>
      <c r="T498" s="347"/>
      <c r="U498" s="347"/>
      <c r="V498" s="347"/>
      <c r="W498" s="347"/>
      <c r="X498" s="347"/>
      <c r="Y498" s="347"/>
      <c r="Z498" s="347"/>
      <c r="AA498" s="347"/>
      <c r="AB498" s="347"/>
      <c r="AC498" s="347"/>
      <c r="AD498" s="83"/>
    </row>
    <row r="499" spans="1:30" ht="18" customHeight="1">
      <c r="A499" s="90"/>
      <c r="B499" s="107"/>
      <c r="C499" s="108"/>
      <c r="D499" s="42" t="s">
        <v>152</v>
      </c>
      <c r="E499" s="43" t="s">
        <v>153</v>
      </c>
      <c r="F499" s="44" t="s">
        <v>149</v>
      </c>
      <c r="G499" s="139">
        <v>1</v>
      </c>
      <c r="H499" s="205">
        <v>30</v>
      </c>
      <c r="I499" s="205">
        <v>30</v>
      </c>
      <c r="J499" s="106">
        <v>22</v>
      </c>
      <c r="K499" s="87">
        <f t="shared" si="32"/>
        <v>1</v>
      </c>
      <c r="L499" s="87">
        <f t="shared" si="33"/>
        <v>1</v>
      </c>
      <c r="M499" s="46">
        <f t="shared" si="34"/>
        <v>52.5</v>
      </c>
      <c r="N499" s="347"/>
      <c r="O499" s="347"/>
      <c r="P499" s="347"/>
      <c r="Q499" s="347"/>
      <c r="R499" s="347"/>
      <c r="S499" s="347"/>
      <c r="T499" s="347"/>
      <c r="U499" s="347"/>
      <c r="V499" s="347"/>
      <c r="W499" s="347"/>
      <c r="X499" s="347"/>
      <c r="Y499" s="347"/>
      <c r="Z499" s="347"/>
      <c r="AA499" s="347"/>
      <c r="AB499" s="347"/>
      <c r="AC499" s="347"/>
      <c r="AD499" s="83"/>
    </row>
    <row r="500" spans="1:30" ht="18" customHeight="1">
      <c r="A500" s="90"/>
      <c r="B500" s="107"/>
      <c r="C500" s="108"/>
      <c r="D500" s="42" t="s">
        <v>154</v>
      </c>
      <c r="E500" s="43" t="s">
        <v>155</v>
      </c>
      <c r="F500" s="44" t="s">
        <v>156</v>
      </c>
      <c r="G500" s="139">
        <v>1</v>
      </c>
      <c r="H500" s="205">
        <v>35</v>
      </c>
      <c r="I500" s="205"/>
      <c r="J500" s="106">
        <v>70</v>
      </c>
      <c r="K500" s="87">
        <f t="shared" si="32"/>
        <v>1.3</v>
      </c>
      <c r="L500" s="87">
        <f t="shared" si="33"/>
        <v>0</v>
      </c>
      <c r="M500" s="46">
        <f t="shared" si="34"/>
        <v>45.5</v>
      </c>
      <c r="N500" s="347"/>
      <c r="O500" s="347"/>
      <c r="P500" s="347"/>
      <c r="Q500" s="347"/>
      <c r="R500" s="347"/>
      <c r="S500" s="347"/>
      <c r="T500" s="347"/>
      <c r="U500" s="347"/>
      <c r="V500" s="347"/>
      <c r="W500" s="347"/>
      <c r="X500" s="347"/>
      <c r="Y500" s="347"/>
      <c r="Z500" s="347"/>
      <c r="AA500" s="347"/>
      <c r="AB500" s="347"/>
      <c r="AC500" s="347"/>
      <c r="AD500" s="83"/>
    </row>
    <row r="501" spans="1:30" ht="18" customHeight="1">
      <c r="A501" s="90"/>
      <c r="B501" s="107"/>
      <c r="C501" s="108"/>
      <c r="D501" s="42" t="s">
        <v>154</v>
      </c>
      <c r="E501" s="43" t="s">
        <v>155</v>
      </c>
      <c r="F501" s="44" t="s">
        <v>156</v>
      </c>
      <c r="G501" s="139">
        <v>1</v>
      </c>
      <c r="H501" s="205"/>
      <c r="I501" s="205">
        <v>55</v>
      </c>
      <c r="J501" s="106">
        <v>35</v>
      </c>
      <c r="K501" s="87">
        <f t="shared" si="32"/>
        <v>0</v>
      </c>
      <c r="L501" s="87">
        <f t="shared" si="33"/>
        <v>1.1000000000000001</v>
      </c>
      <c r="M501" s="46">
        <f t="shared" si="34"/>
        <v>45.4</v>
      </c>
      <c r="N501" s="347"/>
      <c r="O501" s="347"/>
      <c r="P501" s="347"/>
      <c r="Q501" s="347"/>
      <c r="R501" s="347"/>
      <c r="S501" s="347"/>
      <c r="T501" s="347"/>
      <c r="U501" s="347"/>
      <c r="V501" s="347"/>
      <c r="W501" s="347"/>
      <c r="X501" s="347"/>
      <c r="Y501" s="347"/>
      <c r="Z501" s="347"/>
      <c r="AA501" s="347"/>
      <c r="AB501" s="347"/>
      <c r="AC501" s="347"/>
      <c r="AD501" s="83"/>
    </row>
    <row r="502" spans="1:30" ht="18" customHeight="1">
      <c r="A502" s="90"/>
      <c r="B502" s="107"/>
      <c r="C502" s="108"/>
      <c r="D502" s="42" t="s">
        <v>154</v>
      </c>
      <c r="E502" s="43" t="s">
        <v>155</v>
      </c>
      <c r="F502" s="44" t="s">
        <v>156</v>
      </c>
      <c r="G502" s="139">
        <v>1</v>
      </c>
      <c r="H502" s="205"/>
      <c r="I502" s="205">
        <v>55</v>
      </c>
      <c r="J502" s="106">
        <v>35</v>
      </c>
      <c r="K502" s="87">
        <f t="shared" si="32"/>
        <v>0</v>
      </c>
      <c r="L502" s="87">
        <f t="shared" si="33"/>
        <v>1.1000000000000001</v>
      </c>
      <c r="M502" s="46">
        <f t="shared" si="34"/>
        <v>45.4</v>
      </c>
      <c r="N502" s="347"/>
      <c r="O502" s="347"/>
      <c r="P502" s="347"/>
      <c r="Q502" s="347"/>
      <c r="R502" s="347"/>
      <c r="S502" s="347"/>
      <c r="T502" s="347"/>
      <c r="U502" s="347"/>
      <c r="V502" s="347"/>
      <c r="W502" s="347"/>
      <c r="X502" s="347"/>
      <c r="Y502" s="347"/>
      <c r="Z502" s="347"/>
      <c r="AA502" s="347"/>
      <c r="AB502" s="347"/>
      <c r="AC502" s="347"/>
      <c r="AD502" s="83"/>
    </row>
    <row r="503" spans="1:30" ht="18" customHeight="1">
      <c r="A503" s="90"/>
      <c r="B503" s="107"/>
      <c r="C503" s="108"/>
      <c r="D503" s="42" t="s">
        <v>157</v>
      </c>
      <c r="E503" s="43" t="s">
        <v>158</v>
      </c>
      <c r="F503" s="44" t="s">
        <v>159</v>
      </c>
      <c r="G503" s="139">
        <v>1</v>
      </c>
      <c r="H503" s="205">
        <v>45</v>
      </c>
      <c r="I503" s="205">
        <v>30</v>
      </c>
      <c r="J503" s="106">
        <v>32</v>
      </c>
      <c r="K503" s="87">
        <f t="shared" si="32"/>
        <v>1</v>
      </c>
      <c r="L503" s="87">
        <f t="shared" si="33"/>
        <v>1.1000000000000001</v>
      </c>
      <c r="M503" s="46">
        <f t="shared" si="34"/>
        <v>69.8</v>
      </c>
      <c r="N503" s="347"/>
      <c r="O503" s="347"/>
      <c r="P503" s="347"/>
      <c r="Q503" s="347"/>
      <c r="R503" s="347"/>
      <c r="S503" s="347"/>
      <c r="T503" s="347"/>
      <c r="U503" s="347"/>
      <c r="V503" s="347"/>
      <c r="W503" s="347"/>
      <c r="X503" s="347"/>
      <c r="Y503" s="347"/>
      <c r="Z503" s="347"/>
      <c r="AA503" s="347"/>
      <c r="AB503" s="347"/>
      <c r="AC503" s="347"/>
      <c r="AD503" s="83"/>
    </row>
    <row r="504" spans="1:30" ht="18" customHeight="1">
      <c r="A504" s="90"/>
      <c r="B504" s="107"/>
      <c r="C504" s="108"/>
      <c r="D504" s="42" t="s">
        <v>160</v>
      </c>
      <c r="E504" s="43" t="s">
        <v>161</v>
      </c>
      <c r="F504" s="44" t="s">
        <v>162</v>
      </c>
      <c r="G504" s="139">
        <v>1</v>
      </c>
      <c r="H504" s="205">
        <v>30</v>
      </c>
      <c r="I504" s="205">
        <v>60</v>
      </c>
      <c r="J504" s="106">
        <v>40</v>
      </c>
      <c r="K504" s="87">
        <f t="shared" si="32"/>
        <v>1.2</v>
      </c>
      <c r="L504" s="87">
        <f t="shared" si="33"/>
        <v>1.2</v>
      </c>
      <c r="M504" s="46">
        <f t="shared" si="34"/>
        <v>90</v>
      </c>
      <c r="N504" s="347"/>
      <c r="O504" s="347"/>
      <c r="P504" s="347"/>
      <c r="Q504" s="347"/>
      <c r="R504" s="347"/>
      <c r="S504" s="347"/>
      <c r="T504" s="347"/>
      <c r="U504" s="347"/>
      <c r="V504" s="347"/>
      <c r="W504" s="347"/>
      <c r="X504" s="347"/>
      <c r="Y504" s="347"/>
      <c r="Z504" s="347"/>
      <c r="AA504" s="347"/>
      <c r="AB504" s="347"/>
      <c r="AC504" s="347"/>
      <c r="AD504" s="83"/>
    </row>
    <row r="505" spans="1:30" ht="18" customHeight="1">
      <c r="A505" s="90"/>
      <c r="B505" s="107"/>
      <c r="C505" s="108"/>
      <c r="D505" s="42"/>
      <c r="E505" s="43" t="s">
        <v>153</v>
      </c>
      <c r="F505" s="44" t="s">
        <v>163</v>
      </c>
      <c r="G505" s="139">
        <v>1</v>
      </c>
      <c r="H505" s="205">
        <v>45</v>
      </c>
      <c r="I505" s="205">
        <v>30</v>
      </c>
      <c r="J505" s="106">
        <v>40</v>
      </c>
      <c r="K505" s="87">
        <f t="shared" si="32"/>
        <v>1.2</v>
      </c>
      <c r="L505" s="87">
        <f t="shared" si="33"/>
        <v>1.2</v>
      </c>
      <c r="M505" s="46">
        <f t="shared" si="34"/>
        <v>81</v>
      </c>
      <c r="N505" s="347"/>
      <c r="O505" s="347"/>
      <c r="P505" s="347"/>
      <c r="Q505" s="347"/>
      <c r="R505" s="347"/>
      <c r="S505" s="347"/>
      <c r="T505" s="347"/>
      <c r="U505" s="347"/>
      <c r="V505" s="347"/>
      <c r="W505" s="347"/>
      <c r="X505" s="347"/>
      <c r="Y505" s="347"/>
      <c r="Z505" s="347"/>
      <c r="AA505" s="347"/>
      <c r="AB505" s="347"/>
      <c r="AC505" s="347"/>
      <c r="AD505" s="83"/>
    </row>
    <row r="506" spans="1:30" ht="18" customHeight="1">
      <c r="A506" s="90"/>
      <c r="B506" s="63"/>
      <c r="C506" s="108"/>
      <c r="D506" s="42"/>
      <c r="E506" s="127" t="s">
        <v>173</v>
      </c>
      <c r="F506" s="44" t="s">
        <v>260</v>
      </c>
      <c r="G506" s="139"/>
      <c r="H506" s="137"/>
      <c r="I506" s="156"/>
      <c r="J506" s="106"/>
      <c r="K506" s="87">
        <f t="shared" si="32"/>
        <v>0</v>
      </c>
      <c r="L506" s="87">
        <f t="shared" si="33"/>
        <v>0</v>
      </c>
      <c r="M506" s="46">
        <f t="shared" si="34"/>
        <v>0</v>
      </c>
      <c r="N506" s="347"/>
      <c r="O506" s="347"/>
      <c r="P506" s="347"/>
      <c r="Q506" s="347"/>
      <c r="R506" s="347"/>
      <c r="S506" s="347"/>
      <c r="T506" s="347"/>
      <c r="U506" s="347"/>
      <c r="V506" s="347"/>
      <c r="W506" s="347"/>
      <c r="X506" s="347"/>
      <c r="Y506" s="347"/>
      <c r="Z506" s="347"/>
      <c r="AA506" s="347"/>
      <c r="AB506" s="347"/>
      <c r="AC506" s="347"/>
      <c r="AD506" s="83"/>
    </row>
    <row r="507" spans="1:30" ht="18" customHeight="1">
      <c r="A507" s="90"/>
      <c r="B507" s="107"/>
      <c r="C507" s="108"/>
      <c r="D507" s="42"/>
      <c r="E507" s="207" t="s">
        <v>190</v>
      </c>
      <c r="F507" s="208" t="s">
        <v>68</v>
      </c>
      <c r="G507" s="221"/>
      <c r="H507" s="222"/>
      <c r="I507" s="223"/>
      <c r="J507" s="224">
        <v>37</v>
      </c>
      <c r="K507" s="87">
        <f t="shared" si="32"/>
        <v>0</v>
      </c>
      <c r="L507" s="87">
        <f t="shared" si="33"/>
        <v>0</v>
      </c>
      <c r="M507" s="46">
        <f t="shared" si="34"/>
        <v>18.5</v>
      </c>
      <c r="N507" s="347"/>
      <c r="O507" s="347"/>
      <c r="P507" s="347"/>
      <c r="Q507" s="347"/>
      <c r="R507" s="347"/>
      <c r="S507" s="347"/>
      <c r="T507" s="347"/>
      <c r="U507" s="347"/>
      <c r="V507" s="347"/>
      <c r="W507" s="347"/>
      <c r="X507" s="347"/>
      <c r="Y507" s="347"/>
      <c r="Z507" s="347"/>
      <c r="AA507" s="347"/>
      <c r="AB507" s="347"/>
      <c r="AC507" s="347"/>
      <c r="AD507" s="83"/>
    </row>
    <row r="508" spans="1:30" ht="18" customHeight="1">
      <c r="A508" s="90"/>
      <c r="B508" s="109"/>
      <c r="C508" s="108"/>
      <c r="D508" s="42"/>
      <c r="E508" s="43" t="s">
        <v>435</v>
      </c>
      <c r="F508" s="44" t="s">
        <v>202</v>
      </c>
      <c r="G508" s="139">
        <v>2</v>
      </c>
      <c r="H508" s="137">
        <v>15</v>
      </c>
      <c r="I508" s="156">
        <v>30</v>
      </c>
      <c r="J508" s="173">
        <v>40</v>
      </c>
      <c r="K508" s="87">
        <f t="shared" si="32"/>
        <v>1.2</v>
      </c>
      <c r="L508" s="87">
        <f t="shared" si="33"/>
        <v>1.2</v>
      </c>
      <c r="M508" s="46">
        <f t="shared" si="34"/>
        <v>45</v>
      </c>
      <c r="N508" s="347"/>
      <c r="O508" s="347"/>
      <c r="P508" s="347"/>
      <c r="Q508" s="347"/>
      <c r="R508" s="347"/>
      <c r="S508" s="347"/>
      <c r="T508" s="347"/>
      <c r="U508" s="347"/>
      <c r="V508" s="347"/>
      <c r="W508" s="347"/>
      <c r="X508" s="347"/>
      <c r="Y508" s="347"/>
      <c r="Z508" s="347"/>
      <c r="AA508" s="347"/>
      <c r="AB508" s="347"/>
      <c r="AC508" s="347"/>
      <c r="AD508" s="83"/>
    </row>
    <row r="509" spans="1:30" ht="18" customHeight="1">
      <c r="A509" s="90"/>
      <c r="B509" s="107"/>
      <c r="C509" s="108"/>
      <c r="D509" s="42"/>
      <c r="E509" s="43" t="s">
        <v>435</v>
      </c>
      <c r="F509" s="44" t="s">
        <v>237</v>
      </c>
      <c r="G509" s="139">
        <v>2</v>
      </c>
      <c r="H509" s="137">
        <v>15</v>
      </c>
      <c r="I509" s="156">
        <v>30</v>
      </c>
      <c r="J509" s="173">
        <v>40</v>
      </c>
      <c r="K509" s="87">
        <f t="shared" si="32"/>
        <v>1.2</v>
      </c>
      <c r="L509" s="87">
        <f t="shared" si="33"/>
        <v>1.2</v>
      </c>
      <c r="M509" s="46">
        <f t="shared" si="34"/>
        <v>45</v>
      </c>
      <c r="N509" s="347"/>
      <c r="O509" s="347"/>
      <c r="P509" s="347"/>
      <c r="Q509" s="347"/>
      <c r="R509" s="347"/>
      <c r="S509" s="347"/>
      <c r="T509" s="347"/>
      <c r="U509" s="347"/>
      <c r="V509" s="347"/>
      <c r="W509" s="347"/>
      <c r="X509" s="347"/>
      <c r="Y509" s="347"/>
      <c r="Z509" s="347"/>
      <c r="AA509" s="347"/>
      <c r="AB509" s="347"/>
      <c r="AC509" s="347"/>
      <c r="AD509" s="83"/>
    </row>
    <row r="510" spans="1:30" ht="18" customHeight="1">
      <c r="A510" s="90"/>
      <c r="B510" s="107"/>
      <c r="C510" s="108"/>
      <c r="D510" s="42"/>
      <c r="E510" s="43" t="s">
        <v>436</v>
      </c>
      <c r="F510" s="44" t="s">
        <v>216</v>
      </c>
      <c r="G510" s="139">
        <v>2</v>
      </c>
      <c r="H510" s="137">
        <v>30</v>
      </c>
      <c r="I510" s="156">
        <v>30</v>
      </c>
      <c r="J510" s="173">
        <v>40</v>
      </c>
      <c r="K510" s="87">
        <f t="shared" si="32"/>
        <v>1.2</v>
      </c>
      <c r="L510" s="87">
        <f t="shared" si="33"/>
        <v>1.2</v>
      </c>
      <c r="M510" s="46">
        <f t="shared" si="34"/>
        <v>63</v>
      </c>
      <c r="N510" s="347"/>
      <c r="O510" s="347"/>
      <c r="P510" s="347"/>
      <c r="Q510" s="347"/>
      <c r="R510" s="347"/>
      <c r="S510" s="347"/>
      <c r="T510" s="347"/>
      <c r="U510" s="347"/>
      <c r="V510" s="347"/>
      <c r="W510" s="347"/>
      <c r="X510" s="347"/>
      <c r="Y510" s="347"/>
      <c r="Z510" s="347"/>
      <c r="AA510" s="347"/>
      <c r="AB510" s="347"/>
      <c r="AC510" s="347"/>
      <c r="AD510" s="83"/>
    </row>
    <row r="511" spans="1:30" ht="18" customHeight="1">
      <c r="A511" s="121"/>
      <c r="B511" s="107"/>
      <c r="C511" s="108"/>
      <c r="D511" s="42"/>
      <c r="E511" s="43" t="s">
        <v>437</v>
      </c>
      <c r="F511" s="44" t="s">
        <v>260</v>
      </c>
      <c r="G511" s="139">
        <v>2</v>
      </c>
      <c r="H511" s="137">
        <v>30</v>
      </c>
      <c r="I511" s="156">
        <v>30</v>
      </c>
      <c r="J511" s="173">
        <v>40</v>
      </c>
      <c r="K511" s="87">
        <f t="shared" si="32"/>
        <v>1.2</v>
      </c>
      <c r="L511" s="87">
        <f t="shared" si="33"/>
        <v>1.2</v>
      </c>
      <c r="M511" s="46">
        <f t="shared" si="34"/>
        <v>63</v>
      </c>
      <c r="N511" s="357"/>
      <c r="O511" s="357"/>
      <c r="P511" s="357"/>
      <c r="Q511" s="357"/>
      <c r="R511" s="357"/>
      <c r="S511" s="357"/>
      <c r="T511" s="357"/>
      <c r="U511" s="357"/>
      <c r="V511" s="357"/>
      <c r="W511" s="357"/>
      <c r="X511" s="357"/>
      <c r="Y511" s="357"/>
      <c r="Z511" s="357"/>
      <c r="AA511" s="357"/>
      <c r="AB511" s="357"/>
      <c r="AC511" s="357"/>
      <c r="AD511" s="83"/>
    </row>
    <row r="512" spans="1:30" ht="18" customHeight="1">
      <c r="A512" s="121"/>
      <c r="B512" s="107"/>
      <c r="C512" s="108"/>
      <c r="D512" s="42"/>
      <c r="E512" s="237" t="s">
        <v>395</v>
      </c>
      <c r="F512" s="238" t="s">
        <v>260</v>
      </c>
      <c r="G512" s="243">
        <v>2</v>
      </c>
      <c r="H512" s="244"/>
      <c r="I512" s="245"/>
      <c r="J512" s="246">
        <v>40</v>
      </c>
      <c r="K512" s="87">
        <f t="shared" si="32"/>
        <v>0</v>
      </c>
      <c r="L512" s="87">
        <f t="shared" si="33"/>
        <v>0</v>
      </c>
      <c r="M512" s="46">
        <f t="shared" si="34"/>
        <v>20</v>
      </c>
      <c r="N512" s="357"/>
      <c r="O512" s="357"/>
      <c r="P512" s="357"/>
      <c r="Q512" s="357"/>
      <c r="R512" s="357"/>
      <c r="S512" s="357"/>
      <c r="T512" s="357"/>
      <c r="U512" s="357"/>
      <c r="V512" s="357"/>
      <c r="W512" s="357"/>
      <c r="X512" s="357"/>
      <c r="Y512" s="357"/>
      <c r="Z512" s="357"/>
      <c r="AA512" s="357"/>
      <c r="AB512" s="357"/>
      <c r="AC512" s="357"/>
      <c r="AD512" s="83"/>
    </row>
    <row r="513" spans="1:30" s="225" customFormat="1" ht="18" customHeight="1">
      <c r="A513" s="121"/>
      <c r="B513" s="107"/>
      <c r="C513" s="108"/>
      <c r="D513" s="42"/>
      <c r="E513" s="43" t="s">
        <v>438</v>
      </c>
      <c r="F513" s="44" t="s">
        <v>242</v>
      </c>
      <c r="G513" s="139">
        <v>2</v>
      </c>
      <c r="H513" s="137">
        <v>30</v>
      </c>
      <c r="I513" s="156">
        <v>30</v>
      </c>
      <c r="J513" s="173">
        <v>40</v>
      </c>
      <c r="K513" s="87">
        <f t="shared" si="32"/>
        <v>1.2</v>
      </c>
      <c r="L513" s="87">
        <f t="shared" si="33"/>
        <v>1.2</v>
      </c>
      <c r="M513" s="46">
        <f t="shared" si="34"/>
        <v>63</v>
      </c>
      <c r="N513" s="357"/>
      <c r="O513" s="357"/>
      <c r="P513" s="357"/>
      <c r="Q513" s="357"/>
      <c r="R513" s="357"/>
      <c r="S513" s="357"/>
      <c r="T513" s="357"/>
      <c r="U513" s="357"/>
      <c r="V513" s="357"/>
      <c r="W513" s="357"/>
      <c r="X513" s="357"/>
      <c r="Y513" s="357"/>
      <c r="Z513" s="357"/>
      <c r="AA513" s="357"/>
      <c r="AB513" s="357"/>
      <c r="AC513" s="357"/>
      <c r="AD513" s="83"/>
    </row>
    <row r="514" spans="1:30" s="225" customFormat="1" ht="18" customHeight="1">
      <c r="A514" s="121"/>
      <c r="B514" s="107"/>
      <c r="C514" s="108"/>
      <c r="D514" s="42"/>
      <c r="E514" s="43" t="s">
        <v>438</v>
      </c>
      <c r="F514" s="44" t="s">
        <v>422</v>
      </c>
      <c r="G514" s="139">
        <v>2</v>
      </c>
      <c r="H514" s="137">
        <v>30</v>
      </c>
      <c r="I514" s="156">
        <v>30</v>
      </c>
      <c r="J514" s="173">
        <v>40</v>
      </c>
      <c r="K514" s="87">
        <f t="shared" si="32"/>
        <v>1.2</v>
      </c>
      <c r="L514" s="87">
        <f t="shared" si="33"/>
        <v>1.2</v>
      </c>
      <c r="M514" s="46">
        <f t="shared" si="34"/>
        <v>63</v>
      </c>
      <c r="N514" s="357"/>
      <c r="O514" s="357"/>
      <c r="P514" s="357"/>
      <c r="Q514" s="357"/>
      <c r="R514" s="357"/>
      <c r="S514" s="357"/>
      <c r="T514" s="357"/>
      <c r="U514" s="357"/>
      <c r="V514" s="357"/>
      <c r="W514" s="357"/>
      <c r="X514" s="357"/>
      <c r="Y514" s="357"/>
      <c r="Z514" s="357"/>
      <c r="AA514" s="357"/>
      <c r="AB514" s="357"/>
      <c r="AC514" s="357"/>
      <c r="AD514" s="83"/>
    </row>
    <row r="515" spans="1:30" s="225" customFormat="1" ht="18" customHeight="1">
      <c r="A515" s="121"/>
      <c r="B515" s="107"/>
      <c r="C515" s="108"/>
      <c r="D515" s="42"/>
      <c r="E515" s="43" t="s">
        <v>439</v>
      </c>
      <c r="F515" s="44" t="s">
        <v>262</v>
      </c>
      <c r="G515" s="139">
        <v>2</v>
      </c>
      <c r="H515" s="137">
        <v>35</v>
      </c>
      <c r="I515" s="156"/>
      <c r="J515" s="173">
        <v>40</v>
      </c>
      <c r="K515" s="87">
        <f t="shared" si="32"/>
        <v>1.2</v>
      </c>
      <c r="L515" s="87">
        <f t="shared" si="33"/>
        <v>0</v>
      </c>
      <c r="M515" s="46">
        <f t="shared" si="34"/>
        <v>42</v>
      </c>
      <c r="N515" s="357"/>
      <c r="O515" s="357"/>
      <c r="P515" s="357"/>
      <c r="Q515" s="357"/>
      <c r="R515" s="357"/>
      <c r="S515" s="357"/>
      <c r="T515" s="357"/>
      <c r="U515" s="357"/>
      <c r="V515" s="357"/>
      <c r="W515" s="357"/>
      <c r="X515" s="357"/>
      <c r="Y515" s="357"/>
      <c r="Z515" s="357"/>
      <c r="AA515" s="357"/>
      <c r="AB515" s="357"/>
      <c r="AC515" s="357"/>
      <c r="AD515" s="83"/>
    </row>
    <row r="516" spans="1:30" s="225" customFormat="1" ht="18" customHeight="1">
      <c r="A516" s="121"/>
      <c r="B516" s="107"/>
      <c r="C516" s="108"/>
      <c r="D516" s="42"/>
      <c r="E516" s="43" t="s">
        <v>511</v>
      </c>
      <c r="F516" s="44" t="s">
        <v>262</v>
      </c>
      <c r="G516" s="139">
        <v>2</v>
      </c>
      <c r="H516" s="137"/>
      <c r="I516" s="156">
        <v>40</v>
      </c>
      <c r="J516" s="173">
        <v>40</v>
      </c>
      <c r="K516" s="87">
        <f t="shared" si="32"/>
        <v>0</v>
      </c>
      <c r="L516" s="87">
        <f t="shared" si="33"/>
        <v>1.2</v>
      </c>
      <c r="M516" s="46">
        <f t="shared" si="34"/>
        <v>36</v>
      </c>
      <c r="N516" s="357"/>
      <c r="O516" s="357"/>
      <c r="P516" s="357"/>
      <c r="Q516" s="357"/>
      <c r="R516" s="357"/>
      <c r="S516" s="357"/>
      <c r="T516" s="357"/>
      <c r="U516" s="357"/>
      <c r="V516" s="357"/>
      <c r="W516" s="357"/>
      <c r="X516" s="357"/>
      <c r="Y516" s="357"/>
      <c r="Z516" s="357"/>
      <c r="AA516" s="357"/>
      <c r="AB516" s="357"/>
      <c r="AC516" s="357"/>
      <c r="AD516" s="83"/>
    </row>
    <row r="517" spans="1:30" ht="18" customHeight="1">
      <c r="A517" s="90"/>
      <c r="B517" s="107"/>
      <c r="C517" s="108"/>
      <c r="D517" s="42"/>
      <c r="E517" s="43" t="s">
        <v>510</v>
      </c>
      <c r="F517" s="44" t="s">
        <v>411</v>
      </c>
      <c r="G517" s="139">
        <v>2</v>
      </c>
      <c r="H517" s="137"/>
      <c r="I517" s="156">
        <v>40</v>
      </c>
      <c r="J517" s="173">
        <v>40</v>
      </c>
      <c r="K517" s="87">
        <f t="shared" si="32"/>
        <v>0</v>
      </c>
      <c r="L517" s="87">
        <f t="shared" si="33"/>
        <v>1.2</v>
      </c>
      <c r="M517" s="46">
        <f t="shared" si="34"/>
        <v>36</v>
      </c>
      <c r="N517" s="347"/>
      <c r="O517" s="347"/>
      <c r="P517" s="347"/>
      <c r="Q517" s="347"/>
      <c r="R517" s="347"/>
      <c r="S517" s="347"/>
      <c r="T517" s="347"/>
      <c r="U517" s="347"/>
      <c r="V517" s="347"/>
      <c r="W517" s="347"/>
      <c r="X517" s="347"/>
      <c r="Y517" s="347"/>
      <c r="Z517" s="347"/>
      <c r="AA517" s="347"/>
      <c r="AB517" s="347"/>
      <c r="AC517" s="347"/>
      <c r="AD517" s="83"/>
    </row>
    <row r="518" spans="1:30" ht="18" customHeight="1">
      <c r="A518" s="90"/>
      <c r="B518" s="107"/>
      <c r="C518" s="108"/>
      <c r="D518" s="42"/>
      <c r="E518" s="43" t="s">
        <v>437</v>
      </c>
      <c r="F518" s="44" t="s">
        <v>445</v>
      </c>
      <c r="G518" s="139">
        <v>2</v>
      </c>
      <c r="H518" s="137">
        <v>30</v>
      </c>
      <c r="I518" s="156">
        <v>30</v>
      </c>
      <c r="J518" s="173">
        <v>40</v>
      </c>
      <c r="K518" s="87">
        <f t="shared" si="32"/>
        <v>1.2</v>
      </c>
      <c r="L518" s="87">
        <f t="shared" si="33"/>
        <v>1.2</v>
      </c>
      <c r="M518" s="46">
        <f t="shared" si="34"/>
        <v>63</v>
      </c>
      <c r="N518" s="347"/>
      <c r="O518" s="347"/>
      <c r="P518" s="347"/>
      <c r="Q518" s="347"/>
      <c r="R518" s="347"/>
      <c r="S518" s="347"/>
      <c r="T518" s="347"/>
      <c r="U518" s="347"/>
      <c r="V518" s="347"/>
      <c r="W518" s="347"/>
      <c r="X518" s="347"/>
      <c r="Y518" s="347"/>
      <c r="Z518" s="347"/>
      <c r="AA518" s="357"/>
      <c r="AB518" s="347"/>
      <c r="AC518" s="347"/>
      <c r="AD518" s="83"/>
    </row>
    <row r="519" spans="1:30" ht="18" customHeight="1">
      <c r="A519" s="90"/>
      <c r="B519" s="109"/>
      <c r="C519" s="110"/>
      <c r="D519" s="42"/>
      <c r="E519" s="43" t="s">
        <v>161</v>
      </c>
      <c r="F519" s="44" t="s">
        <v>456</v>
      </c>
      <c r="G519" s="139">
        <v>2</v>
      </c>
      <c r="H519" s="137">
        <v>30</v>
      </c>
      <c r="I519" s="156">
        <v>60</v>
      </c>
      <c r="J519" s="173">
        <v>40</v>
      </c>
      <c r="K519" s="87">
        <f t="shared" si="32"/>
        <v>1.2</v>
      </c>
      <c r="L519" s="87">
        <f t="shared" si="33"/>
        <v>1.2</v>
      </c>
      <c r="M519" s="46">
        <f t="shared" si="34"/>
        <v>90</v>
      </c>
      <c r="N519" s="342"/>
      <c r="O519" s="342"/>
      <c r="P519" s="342"/>
      <c r="Q519" s="342"/>
      <c r="R519" s="342"/>
      <c r="S519" s="342"/>
      <c r="T519" s="342"/>
      <c r="U519" s="342"/>
      <c r="V519" s="342"/>
      <c r="W519" s="342"/>
      <c r="X519" s="342"/>
      <c r="Y519" s="342"/>
      <c r="Z519" s="342"/>
      <c r="AA519" s="347"/>
      <c r="AB519" s="342"/>
      <c r="AC519" s="342"/>
      <c r="AD519" s="83"/>
    </row>
    <row r="520" spans="1:30" ht="18" customHeight="1">
      <c r="A520" s="104">
        <v>26</v>
      </c>
      <c r="B520" s="60" t="s">
        <v>125</v>
      </c>
      <c r="C520" s="61" t="s">
        <v>126</v>
      </c>
      <c r="D520" s="42">
        <v>71400174902</v>
      </c>
      <c r="E520" s="43" t="s">
        <v>278</v>
      </c>
      <c r="F520" s="44" t="s">
        <v>242</v>
      </c>
      <c r="G520" s="136">
        <v>1</v>
      </c>
      <c r="H520" s="137">
        <v>32</v>
      </c>
      <c r="I520" s="156">
        <v>0</v>
      </c>
      <c r="J520" s="173">
        <v>80</v>
      </c>
      <c r="K520" s="87">
        <f t="shared" si="32"/>
        <v>1.3</v>
      </c>
      <c r="L520" s="87">
        <f t="shared" si="33"/>
        <v>0</v>
      </c>
      <c r="M520" s="46">
        <f t="shared" si="34"/>
        <v>41.6</v>
      </c>
      <c r="N520" s="351">
        <v>67.5</v>
      </c>
      <c r="O520" s="353"/>
      <c r="P520" s="355">
        <f>SUM(M520:M539)+N520+O520</f>
        <v>809.49999999999989</v>
      </c>
      <c r="Q520" s="353">
        <v>0</v>
      </c>
      <c r="R520" s="355">
        <v>56</v>
      </c>
      <c r="S520" s="349">
        <v>450</v>
      </c>
      <c r="T520" s="353">
        <v>450</v>
      </c>
      <c r="U520" s="349">
        <v>112</v>
      </c>
      <c r="V520" s="382">
        <v>112</v>
      </c>
      <c r="W520" s="349">
        <v>56</v>
      </c>
      <c r="X520" s="353">
        <v>56</v>
      </c>
      <c r="Y520" s="355">
        <f>ROUND((P520-T520),1)</f>
        <v>359.5</v>
      </c>
      <c r="Z520" s="394">
        <f>IF(OR(SUM(V520:V539)="",SUM(Q520:Q539)=""),0,IF(OR(SUM(U520:U539)=320,SUM(V520:V539)&gt;0),ROUND((SUM(Q520:Q539)-SUM(V520:V539)),1),0))</f>
        <v>-112</v>
      </c>
      <c r="AA520" s="394">
        <f>IF(OR(SUM(X520:X539)="",SUM(R520:R539)=""),0,IF(OR(SUM(W520:W539)=160,SUM(X520:X539)&gt;0),ROUND((SUM(R520:R539)-SUM(X520:X539)),1),0))</f>
        <v>0</v>
      </c>
      <c r="AB520" s="395"/>
      <c r="AC520" s="400">
        <f>SUM(Y520:AA539)</f>
        <v>247.5</v>
      </c>
      <c r="AD520" s="83"/>
    </row>
    <row r="521" spans="1:30" ht="18" customHeight="1">
      <c r="A521" s="90"/>
      <c r="B521" s="107"/>
      <c r="C521" s="108"/>
      <c r="D521" s="42">
        <v>21100150202</v>
      </c>
      <c r="E521" s="207" t="s">
        <v>190</v>
      </c>
      <c r="F521" s="208" t="s">
        <v>170</v>
      </c>
      <c r="G521" s="221">
        <v>1</v>
      </c>
      <c r="H521" s="222">
        <v>0</v>
      </c>
      <c r="I521" s="223">
        <v>45</v>
      </c>
      <c r="J521" s="224">
        <v>33</v>
      </c>
      <c r="K521" s="87">
        <f t="shared" si="32"/>
        <v>0</v>
      </c>
      <c r="L521" s="87">
        <f t="shared" si="33"/>
        <v>0</v>
      </c>
      <c r="M521" s="46">
        <f t="shared" si="34"/>
        <v>16.5</v>
      </c>
      <c r="N521" s="352"/>
      <c r="O521" s="347"/>
      <c r="P521" s="347"/>
      <c r="Q521" s="347"/>
      <c r="R521" s="347"/>
      <c r="S521" s="347"/>
      <c r="T521" s="347"/>
      <c r="U521" s="347"/>
      <c r="V521" s="347"/>
      <c r="W521" s="347"/>
      <c r="X521" s="347"/>
      <c r="Y521" s="347"/>
      <c r="Z521" s="347"/>
      <c r="AA521" s="347"/>
      <c r="AB521" s="347"/>
      <c r="AC521" s="347"/>
      <c r="AD521" s="83"/>
    </row>
    <row r="522" spans="1:30" ht="18" customHeight="1">
      <c r="A522" s="90"/>
      <c r="B522" s="107"/>
      <c r="C522" s="108"/>
      <c r="D522" s="42">
        <v>21100151401</v>
      </c>
      <c r="E522" s="43" t="s">
        <v>286</v>
      </c>
      <c r="F522" s="44" t="s">
        <v>189</v>
      </c>
      <c r="G522" s="139">
        <v>1</v>
      </c>
      <c r="H522" s="137">
        <v>15</v>
      </c>
      <c r="I522" s="156">
        <v>30</v>
      </c>
      <c r="J522" s="173">
        <v>28</v>
      </c>
      <c r="K522" s="87">
        <f t="shared" si="32"/>
        <v>1</v>
      </c>
      <c r="L522" s="87">
        <f t="shared" si="33"/>
        <v>1</v>
      </c>
      <c r="M522" s="46">
        <f t="shared" si="34"/>
        <v>37.5</v>
      </c>
      <c r="N522" s="352"/>
      <c r="O522" s="347"/>
      <c r="P522" s="347"/>
      <c r="Q522" s="347"/>
      <c r="R522" s="347"/>
      <c r="S522" s="347"/>
      <c r="T522" s="347"/>
      <c r="U522" s="347"/>
      <c r="V522" s="347"/>
      <c r="W522" s="347"/>
      <c r="X522" s="347"/>
      <c r="Y522" s="347"/>
      <c r="Z522" s="347"/>
      <c r="AA522" s="347"/>
      <c r="AB522" s="347"/>
      <c r="AC522" s="347"/>
      <c r="AD522" s="83"/>
    </row>
    <row r="523" spans="1:30" ht="18" customHeight="1">
      <c r="A523" s="90"/>
      <c r="B523" s="107"/>
      <c r="C523" s="108"/>
      <c r="D523" s="42">
        <v>41000092701</v>
      </c>
      <c r="E523" s="43" t="s">
        <v>287</v>
      </c>
      <c r="F523" s="44" t="s">
        <v>159</v>
      </c>
      <c r="G523" s="139">
        <v>1</v>
      </c>
      <c r="H523" s="137">
        <v>15</v>
      </c>
      <c r="I523" s="156">
        <v>30</v>
      </c>
      <c r="J523" s="173">
        <v>32</v>
      </c>
      <c r="K523" s="87">
        <f t="shared" ref="K523:K586" si="35">IF(OR(LEFT(E523,2)="ĐA",LEFT(E523,2)="DA",LEFT(E523,5)="Đồ án",LEFT(E523,5)="Đồán ",LEFT(E523,9)="Sinh hoạt",LEFT(E523,9)="sinh hoạt",LEFT(E523,6)="Cố vấn",LEFT(E523,6)="cố vấn",LEFT(E523,4)="cvht",LEFT(E523,4)="CVHT",LEFT(E523,4)="shcn",LEFT(E523,4)="SHCN"),0,(IF(AND(H523&gt;0,J523&gt;0),IF(J523&gt;60,1.3,IF(J523&gt;35,1.2,1)),0)))</f>
        <v>1</v>
      </c>
      <c r="L523" s="87">
        <f t="shared" ref="L523:L586" si="36">IF(OR(LEFT(E523,2)="ĐA",LEFT(E523,2)="DA",LEFT(E523,5)="Đồ án",LEFT(E523,5)="Đồán "),0,IF(AND(J523&gt;0,I523&gt;0),IF(AND(OR(LEFT(E523,4)="GDQP",LEFT(E523,4)="gdqp",LEFT(E523,19)="Giáo dục quốc phòng"),J523&gt;50),1.3,IF(J523&gt;35,1.2,IF(J523&gt;29,1.1,1))),0))</f>
        <v>1.1000000000000001</v>
      </c>
      <c r="M523" s="46">
        <f t="shared" ref="M523:M586" si="37">ROUND(IF(OR(LEFT(E523,2)="ĐA",LEFT(E523,2)="DA",LEFT(E523,5)="Đồ án",LEFT(E523,5)="Đồán "),J523*0.5,(IF(H523&gt;0,H523*K523,"0")+IF(I523&gt;0,(I523*0.75)*L523,"0"))),1)</f>
        <v>39.799999999999997</v>
      </c>
      <c r="N523" s="352"/>
      <c r="O523" s="347"/>
      <c r="P523" s="347"/>
      <c r="Q523" s="347"/>
      <c r="R523" s="347"/>
      <c r="S523" s="347"/>
      <c r="T523" s="347"/>
      <c r="U523" s="347"/>
      <c r="V523" s="347"/>
      <c r="W523" s="347"/>
      <c r="X523" s="347"/>
      <c r="Y523" s="347"/>
      <c r="Z523" s="347"/>
      <c r="AA523" s="347"/>
      <c r="AB523" s="347"/>
      <c r="AC523" s="347"/>
      <c r="AD523" s="83"/>
    </row>
    <row r="524" spans="1:30" ht="18" customHeight="1">
      <c r="A524" s="90"/>
      <c r="B524" s="107"/>
      <c r="C524" s="108"/>
      <c r="D524" s="42">
        <v>21100124301</v>
      </c>
      <c r="E524" s="43" t="s">
        <v>288</v>
      </c>
      <c r="F524" s="44" t="s">
        <v>260</v>
      </c>
      <c r="G524" s="139">
        <v>1</v>
      </c>
      <c r="H524" s="137">
        <v>30</v>
      </c>
      <c r="I524" s="156">
        <v>30</v>
      </c>
      <c r="J524" s="173">
        <v>55</v>
      </c>
      <c r="K524" s="87">
        <f t="shared" si="35"/>
        <v>1.2</v>
      </c>
      <c r="L524" s="87">
        <f t="shared" si="36"/>
        <v>1.2</v>
      </c>
      <c r="M524" s="46">
        <f t="shared" si="37"/>
        <v>63</v>
      </c>
      <c r="N524" s="352"/>
      <c r="O524" s="347"/>
      <c r="P524" s="347"/>
      <c r="Q524" s="347"/>
      <c r="R524" s="347"/>
      <c r="S524" s="347"/>
      <c r="T524" s="347"/>
      <c r="U524" s="347"/>
      <c r="V524" s="347"/>
      <c r="W524" s="347"/>
      <c r="X524" s="347"/>
      <c r="Y524" s="347"/>
      <c r="Z524" s="347"/>
      <c r="AA524" s="347"/>
      <c r="AB524" s="347"/>
      <c r="AC524" s="347"/>
      <c r="AD524" s="83"/>
    </row>
    <row r="525" spans="1:30" ht="18" customHeight="1">
      <c r="A525" s="90"/>
      <c r="B525" s="107"/>
      <c r="C525" s="108"/>
      <c r="D525" s="42">
        <v>20200014401</v>
      </c>
      <c r="E525" s="43" t="s">
        <v>288</v>
      </c>
      <c r="F525" s="44" t="s">
        <v>202</v>
      </c>
      <c r="G525" s="139">
        <v>1</v>
      </c>
      <c r="H525" s="137">
        <v>15</v>
      </c>
      <c r="I525" s="156">
        <v>30</v>
      </c>
      <c r="J525" s="173">
        <v>41</v>
      </c>
      <c r="K525" s="87">
        <f t="shared" si="35"/>
        <v>1.2</v>
      </c>
      <c r="L525" s="87">
        <f t="shared" si="36"/>
        <v>1.2</v>
      </c>
      <c r="M525" s="46">
        <f t="shared" si="37"/>
        <v>45</v>
      </c>
      <c r="N525" s="352"/>
      <c r="O525" s="347"/>
      <c r="P525" s="347"/>
      <c r="Q525" s="347"/>
      <c r="R525" s="347"/>
      <c r="S525" s="347"/>
      <c r="T525" s="347"/>
      <c r="U525" s="347"/>
      <c r="V525" s="347"/>
      <c r="W525" s="347"/>
      <c r="X525" s="347"/>
      <c r="Y525" s="347"/>
      <c r="Z525" s="347"/>
      <c r="AA525" s="347"/>
      <c r="AB525" s="347"/>
      <c r="AC525" s="347"/>
      <c r="AD525" s="83"/>
    </row>
    <row r="526" spans="1:30" ht="18" customHeight="1">
      <c r="A526" s="90"/>
      <c r="B526" s="107"/>
      <c r="C526" s="108"/>
      <c r="D526" s="42">
        <v>20200014402</v>
      </c>
      <c r="E526" s="43" t="s">
        <v>288</v>
      </c>
      <c r="F526" s="44" t="s">
        <v>237</v>
      </c>
      <c r="G526" s="139">
        <v>1</v>
      </c>
      <c r="H526" s="137">
        <v>15</v>
      </c>
      <c r="I526" s="156">
        <v>30</v>
      </c>
      <c r="J526" s="173">
        <v>44</v>
      </c>
      <c r="K526" s="87">
        <f t="shared" si="35"/>
        <v>1.2</v>
      </c>
      <c r="L526" s="87">
        <f t="shared" si="36"/>
        <v>1.2</v>
      </c>
      <c r="M526" s="46">
        <f t="shared" si="37"/>
        <v>45</v>
      </c>
      <c r="N526" s="352"/>
      <c r="O526" s="347"/>
      <c r="P526" s="347"/>
      <c r="Q526" s="347"/>
      <c r="R526" s="347"/>
      <c r="S526" s="347"/>
      <c r="T526" s="347"/>
      <c r="U526" s="347"/>
      <c r="V526" s="347"/>
      <c r="W526" s="347"/>
      <c r="X526" s="347"/>
      <c r="Y526" s="347"/>
      <c r="Z526" s="347"/>
      <c r="AA526" s="347"/>
      <c r="AB526" s="347"/>
      <c r="AC526" s="347"/>
      <c r="AD526" s="83"/>
    </row>
    <row r="527" spans="1:30" ht="18" customHeight="1">
      <c r="A527" s="90"/>
      <c r="B527" s="107"/>
      <c r="C527" s="108"/>
      <c r="D527" s="42">
        <v>71400174901</v>
      </c>
      <c r="E527" s="43" t="s">
        <v>278</v>
      </c>
      <c r="F527" s="44" t="s">
        <v>243</v>
      </c>
      <c r="G527" s="139">
        <v>1</v>
      </c>
      <c r="H527" s="137">
        <v>32</v>
      </c>
      <c r="I527" s="156">
        <v>28</v>
      </c>
      <c r="J527" s="173">
        <v>47</v>
      </c>
      <c r="K527" s="87">
        <f t="shared" si="35"/>
        <v>1.2</v>
      </c>
      <c r="L527" s="87">
        <f t="shared" si="36"/>
        <v>1.2</v>
      </c>
      <c r="M527" s="46">
        <f t="shared" si="37"/>
        <v>63.6</v>
      </c>
      <c r="N527" s="352"/>
      <c r="O527" s="347"/>
      <c r="P527" s="347"/>
      <c r="Q527" s="347"/>
      <c r="R527" s="347"/>
      <c r="S527" s="347"/>
      <c r="T527" s="347"/>
      <c r="U527" s="347"/>
      <c r="V527" s="347"/>
      <c r="W527" s="347"/>
      <c r="X527" s="347"/>
      <c r="Y527" s="347"/>
      <c r="Z527" s="347"/>
      <c r="AA527" s="347"/>
      <c r="AB527" s="347"/>
      <c r="AC527" s="347"/>
      <c r="AD527" s="83"/>
    </row>
    <row r="528" spans="1:30" ht="18" customHeight="1">
      <c r="A528" s="90"/>
      <c r="B528" s="107"/>
      <c r="C528" s="108"/>
      <c r="D528" s="42">
        <v>71400174902</v>
      </c>
      <c r="E528" s="127" t="s">
        <v>278</v>
      </c>
      <c r="F528" s="184" t="s">
        <v>242</v>
      </c>
      <c r="G528" s="139">
        <v>1</v>
      </c>
      <c r="H528" s="137">
        <v>0</v>
      </c>
      <c r="I528" s="156">
        <v>28</v>
      </c>
      <c r="J528" s="173">
        <v>40</v>
      </c>
      <c r="K528" s="87">
        <f t="shared" si="35"/>
        <v>0</v>
      </c>
      <c r="L528" s="87">
        <f t="shared" si="36"/>
        <v>1.2</v>
      </c>
      <c r="M528" s="46">
        <f t="shared" si="37"/>
        <v>25.2</v>
      </c>
      <c r="N528" s="352"/>
      <c r="O528" s="347"/>
      <c r="P528" s="347"/>
      <c r="Q528" s="347"/>
      <c r="R528" s="347"/>
      <c r="S528" s="347"/>
      <c r="T528" s="347"/>
      <c r="U528" s="347"/>
      <c r="V528" s="347"/>
      <c r="W528" s="347"/>
      <c r="X528" s="347"/>
      <c r="Y528" s="347"/>
      <c r="Z528" s="347"/>
      <c r="AA528" s="347"/>
      <c r="AB528" s="347"/>
      <c r="AC528" s="347"/>
      <c r="AD528" s="83"/>
    </row>
    <row r="529" spans="1:30" ht="18" customHeight="1">
      <c r="A529" s="90"/>
      <c r="B529" s="107"/>
      <c r="C529" s="108"/>
      <c r="D529" s="42">
        <v>71400174902</v>
      </c>
      <c r="E529" s="43" t="s">
        <v>278</v>
      </c>
      <c r="F529" s="44" t="s">
        <v>242</v>
      </c>
      <c r="G529" s="139">
        <v>1</v>
      </c>
      <c r="H529" s="137">
        <v>0</v>
      </c>
      <c r="I529" s="156">
        <v>28</v>
      </c>
      <c r="J529" s="173">
        <v>40</v>
      </c>
      <c r="K529" s="87">
        <f t="shared" si="35"/>
        <v>0</v>
      </c>
      <c r="L529" s="87">
        <f t="shared" si="36"/>
        <v>1.2</v>
      </c>
      <c r="M529" s="46">
        <f t="shared" si="37"/>
        <v>25.2</v>
      </c>
      <c r="N529" s="352"/>
      <c r="O529" s="347"/>
      <c r="P529" s="347"/>
      <c r="Q529" s="347"/>
      <c r="R529" s="347"/>
      <c r="S529" s="347"/>
      <c r="T529" s="347"/>
      <c r="U529" s="347"/>
      <c r="V529" s="347"/>
      <c r="W529" s="347"/>
      <c r="X529" s="347"/>
      <c r="Y529" s="347"/>
      <c r="Z529" s="347"/>
      <c r="AA529" s="347"/>
      <c r="AB529" s="347"/>
      <c r="AC529" s="347"/>
      <c r="AD529" s="83"/>
    </row>
    <row r="530" spans="1:30" ht="18" customHeight="1">
      <c r="A530" s="121"/>
      <c r="B530" s="107"/>
      <c r="C530" s="108"/>
      <c r="D530" s="42"/>
      <c r="E530" s="43" t="s">
        <v>173</v>
      </c>
      <c r="F530" s="44" t="s">
        <v>320</v>
      </c>
      <c r="G530" s="139"/>
      <c r="H530" s="137"/>
      <c r="I530" s="156"/>
      <c r="J530" s="173"/>
      <c r="K530" s="87">
        <f t="shared" si="35"/>
        <v>0</v>
      </c>
      <c r="L530" s="87">
        <f t="shared" si="36"/>
        <v>0</v>
      </c>
      <c r="M530" s="46">
        <f t="shared" si="37"/>
        <v>0</v>
      </c>
      <c r="N530" s="352"/>
      <c r="O530" s="357"/>
      <c r="P530" s="357"/>
      <c r="Q530" s="357"/>
      <c r="R530" s="357"/>
      <c r="S530" s="357"/>
      <c r="T530" s="357"/>
      <c r="U530" s="357"/>
      <c r="V530" s="357"/>
      <c r="W530" s="357"/>
      <c r="X530" s="357"/>
      <c r="Y530" s="357"/>
      <c r="Z530" s="357"/>
      <c r="AA530" s="357"/>
      <c r="AB530" s="357"/>
      <c r="AC530" s="357"/>
      <c r="AD530" s="83"/>
    </row>
    <row r="531" spans="1:30" ht="18" customHeight="1">
      <c r="A531" s="121"/>
      <c r="B531" s="107"/>
      <c r="C531" s="108"/>
      <c r="D531" s="42"/>
      <c r="E531" s="43" t="s">
        <v>438</v>
      </c>
      <c r="F531" s="44" t="s">
        <v>319</v>
      </c>
      <c r="G531" s="139">
        <v>2</v>
      </c>
      <c r="H531" s="137">
        <v>45</v>
      </c>
      <c r="I531" s="156"/>
      <c r="J531" s="173">
        <v>40</v>
      </c>
      <c r="K531" s="87">
        <f t="shared" si="35"/>
        <v>1.2</v>
      </c>
      <c r="L531" s="87">
        <f t="shared" si="36"/>
        <v>0</v>
      </c>
      <c r="M531" s="46">
        <f t="shared" si="37"/>
        <v>54</v>
      </c>
      <c r="N531" s="352"/>
      <c r="O531" s="357"/>
      <c r="P531" s="357"/>
      <c r="Q531" s="357"/>
      <c r="R531" s="357"/>
      <c r="S531" s="357"/>
      <c r="T531" s="357"/>
      <c r="U531" s="357"/>
      <c r="V531" s="357"/>
      <c r="W531" s="357"/>
      <c r="X531" s="357"/>
      <c r="Y531" s="357"/>
      <c r="Z531" s="357"/>
      <c r="AA531" s="357"/>
      <c r="AB531" s="357"/>
      <c r="AC531" s="357"/>
      <c r="AD531" s="83"/>
    </row>
    <row r="532" spans="1:30" s="225" customFormat="1" ht="18" customHeight="1">
      <c r="A532" s="121"/>
      <c r="B532" s="107"/>
      <c r="C532" s="108"/>
      <c r="D532" s="42"/>
      <c r="E532" s="43" t="s">
        <v>512</v>
      </c>
      <c r="F532" s="44" t="s">
        <v>319</v>
      </c>
      <c r="G532" s="139">
        <v>2</v>
      </c>
      <c r="H532" s="137"/>
      <c r="I532" s="156">
        <v>30</v>
      </c>
      <c r="J532" s="173">
        <v>40</v>
      </c>
      <c r="K532" s="87">
        <f t="shared" si="35"/>
        <v>0</v>
      </c>
      <c r="L532" s="87">
        <f t="shared" si="36"/>
        <v>1.2</v>
      </c>
      <c r="M532" s="46">
        <f t="shared" si="37"/>
        <v>27</v>
      </c>
      <c r="N532" s="352"/>
      <c r="O532" s="357"/>
      <c r="P532" s="357"/>
      <c r="Q532" s="357"/>
      <c r="R532" s="357"/>
      <c r="S532" s="357"/>
      <c r="T532" s="357"/>
      <c r="U532" s="357"/>
      <c r="V532" s="357"/>
      <c r="W532" s="357"/>
      <c r="X532" s="357"/>
      <c r="Y532" s="357"/>
      <c r="Z532" s="357"/>
      <c r="AA532" s="357"/>
      <c r="AB532" s="357"/>
      <c r="AC532" s="357"/>
      <c r="AD532" s="83"/>
    </row>
    <row r="533" spans="1:30" s="225" customFormat="1" ht="18" customHeight="1">
      <c r="A533" s="121"/>
      <c r="B533" s="107"/>
      <c r="C533" s="108"/>
      <c r="D533" s="42"/>
      <c r="E533" s="43" t="s">
        <v>512</v>
      </c>
      <c r="F533" s="44" t="s">
        <v>319</v>
      </c>
      <c r="G533" s="139">
        <v>2</v>
      </c>
      <c r="H533" s="137"/>
      <c r="I533" s="156">
        <v>30</v>
      </c>
      <c r="J533" s="173">
        <v>40</v>
      </c>
      <c r="K533" s="87">
        <f t="shared" si="35"/>
        <v>0</v>
      </c>
      <c r="L533" s="87">
        <f t="shared" si="36"/>
        <v>1.2</v>
      </c>
      <c r="M533" s="46">
        <f t="shared" si="37"/>
        <v>27</v>
      </c>
      <c r="N533" s="352"/>
      <c r="O533" s="357"/>
      <c r="P533" s="357"/>
      <c r="Q533" s="357"/>
      <c r="R533" s="357"/>
      <c r="S533" s="357"/>
      <c r="T533" s="357"/>
      <c r="U533" s="357"/>
      <c r="V533" s="357"/>
      <c r="W533" s="357"/>
      <c r="X533" s="357"/>
      <c r="Y533" s="357"/>
      <c r="Z533" s="357"/>
      <c r="AA533" s="357"/>
      <c r="AB533" s="357"/>
      <c r="AC533" s="357"/>
      <c r="AD533" s="83"/>
    </row>
    <row r="534" spans="1:30" ht="18" customHeight="1">
      <c r="A534" s="121"/>
      <c r="B534" s="107"/>
      <c r="C534" s="108"/>
      <c r="D534" s="42"/>
      <c r="E534" s="43" t="s">
        <v>288</v>
      </c>
      <c r="F534" s="44" t="s">
        <v>324</v>
      </c>
      <c r="G534" s="139">
        <v>2</v>
      </c>
      <c r="H534" s="137">
        <v>15</v>
      </c>
      <c r="I534" s="156">
        <v>30</v>
      </c>
      <c r="J534" s="173">
        <v>40</v>
      </c>
      <c r="K534" s="87">
        <f t="shared" si="35"/>
        <v>1.2</v>
      </c>
      <c r="L534" s="87">
        <f t="shared" si="36"/>
        <v>1.2</v>
      </c>
      <c r="M534" s="46">
        <f t="shared" si="37"/>
        <v>45</v>
      </c>
      <c r="N534" s="352"/>
      <c r="O534" s="357"/>
      <c r="P534" s="357"/>
      <c r="Q534" s="357"/>
      <c r="R534" s="357"/>
      <c r="S534" s="357"/>
      <c r="T534" s="357"/>
      <c r="U534" s="357"/>
      <c r="V534" s="357"/>
      <c r="W534" s="357"/>
      <c r="X534" s="357"/>
      <c r="Y534" s="357"/>
      <c r="Z534" s="357"/>
      <c r="AA534" s="357"/>
      <c r="AB534" s="357"/>
      <c r="AC534" s="357"/>
      <c r="AD534" s="83"/>
    </row>
    <row r="535" spans="1:30" s="225" customFormat="1" ht="18" customHeight="1">
      <c r="A535" s="121"/>
      <c r="B535" s="107"/>
      <c r="C535" s="108"/>
      <c r="D535" s="42"/>
      <c r="E535" s="43" t="s">
        <v>288</v>
      </c>
      <c r="F535" s="44" t="s">
        <v>325</v>
      </c>
      <c r="G535" s="139">
        <v>2</v>
      </c>
      <c r="H535" s="137">
        <v>15</v>
      </c>
      <c r="I535" s="156">
        <v>30</v>
      </c>
      <c r="J535" s="173">
        <v>40</v>
      </c>
      <c r="K535" s="87">
        <f t="shared" si="35"/>
        <v>1.2</v>
      </c>
      <c r="L535" s="87">
        <f t="shared" si="36"/>
        <v>1.2</v>
      </c>
      <c r="M535" s="46">
        <f t="shared" si="37"/>
        <v>45</v>
      </c>
      <c r="N535" s="352"/>
      <c r="O535" s="357"/>
      <c r="P535" s="357"/>
      <c r="Q535" s="357"/>
      <c r="R535" s="357"/>
      <c r="S535" s="357"/>
      <c r="T535" s="357"/>
      <c r="U535" s="357"/>
      <c r="V535" s="357"/>
      <c r="W535" s="357"/>
      <c r="X535" s="357"/>
      <c r="Y535" s="357"/>
      <c r="Z535" s="357"/>
      <c r="AA535" s="357"/>
      <c r="AB535" s="357"/>
      <c r="AC535" s="357"/>
      <c r="AD535" s="83"/>
    </row>
    <row r="536" spans="1:30" s="225" customFormat="1" ht="18" customHeight="1">
      <c r="A536" s="121"/>
      <c r="B536" s="107"/>
      <c r="C536" s="108"/>
      <c r="D536" s="42"/>
      <c r="E536" s="43" t="s">
        <v>287</v>
      </c>
      <c r="F536" s="44" t="s">
        <v>243</v>
      </c>
      <c r="G536" s="139">
        <v>2</v>
      </c>
      <c r="H536" s="137">
        <v>15</v>
      </c>
      <c r="I536" s="156">
        <v>30</v>
      </c>
      <c r="J536" s="173">
        <v>40</v>
      </c>
      <c r="K536" s="87">
        <f t="shared" si="35"/>
        <v>1.2</v>
      </c>
      <c r="L536" s="87">
        <f t="shared" si="36"/>
        <v>1.2</v>
      </c>
      <c r="M536" s="46">
        <f t="shared" si="37"/>
        <v>45</v>
      </c>
      <c r="N536" s="352"/>
      <c r="O536" s="357"/>
      <c r="P536" s="357"/>
      <c r="Q536" s="357"/>
      <c r="R536" s="357"/>
      <c r="S536" s="357"/>
      <c r="T536" s="357"/>
      <c r="U536" s="357"/>
      <c r="V536" s="357"/>
      <c r="W536" s="357"/>
      <c r="X536" s="357"/>
      <c r="Y536" s="357"/>
      <c r="Z536" s="357"/>
      <c r="AA536" s="357"/>
      <c r="AB536" s="357"/>
      <c r="AC536" s="357"/>
      <c r="AD536" s="83"/>
    </row>
    <row r="537" spans="1:30" s="225" customFormat="1" ht="18" customHeight="1">
      <c r="A537" s="121"/>
      <c r="B537" s="107"/>
      <c r="C537" s="108"/>
      <c r="D537" s="42"/>
      <c r="E537" s="43" t="s">
        <v>440</v>
      </c>
      <c r="F537" s="44" t="s">
        <v>262</v>
      </c>
      <c r="G537" s="139">
        <v>2</v>
      </c>
      <c r="H537" s="137">
        <v>19</v>
      </c>
      <c r="I537" s="156"/>
      <c r="J537" s="173">
        <v>40</v>
      </c>
      <c r="K537" s="87">
        <f t="shared" si="35"/>
        <v>1.2</v>
      </c>
      <c r="L537" s="87">
        <f t="shared" si="36"/>
        <v>0</v>
      </c>
      <c r="M537" s="46">
        <f t="shared" si="37"/>
        <v>22.8</v>
      </c>
      <c r="N537" s="352"/>
      <c r="O537" s="357"/>
      <c r="P537" s="357"/>
      <c r="Q537" s="357"/>
      <c r="R537" s="357"/>
      <c r="S537" s="357"/>
      <c r="T537" s="357"/>
      <c r="U537" s="357"/>
      <c r="V537" s="357"/>
      <c r="W537" s="357"/>
      <c r="X537" s="357"/>
      <c r="Y537" s="357"/>
      <c r="Z537" s="357"/>
      <c r="AA537" s="357"/>
      <c r="AB537" s="357"/>
      <c r="AC537" s="357"/>
      <c r="AD537" s="83"/>
    </row>
    <row r="538" spans="1:30" s="225" customFormat="1" ht="18" customHeight="1">
      <c r="A538" s="121"/>
      <c r="B538" s="107"/>
      <c r="C538" s="108"/>
      <c r="D538" s="42"/>
      <c r="E538" s="43" t="s">
        <v>513</v>
      </c>
      <c r="F538" s="44" t="s">
        <v>262</v>
      </c>
      <c r="G538" s="139">
        <v>2</v>
      </c>
      <c r="H538" s="137"/>
      <c r="I538" s="156">
        <v>41</v>
      </c>
      <c r="J538" s="173">
        <v>40</v>
      </c>
      <c r="K538" s="87">
        <f t="shared" si="35"/>
        <v>0</v>
      </c>
      <c r="L538" s="87">
        <f t="shared" si="36"/>
        <v>1.2</v>
      </c>
      <c r="M538" s="46">
        <f t="shared" si="37"/>
        <v>36.9</v>
      </c>
      <c r="N538" s="352"/>
      <c r="O538" s="357"/>
      <c r="P538" s="357"/>
      <c r="Q538" s="357"/>
      <c r="R538" s="357"/>
      <c r="S538" s="357"/>
      <c r="T538" s="357"/>
      <c r="U538" s="357"/>
      <c r="V538" s="357"/>
      <c r="W538" s="357"/>
      <c r="X538" s="357"/>
      <c r="Y538" s="357"/>
      <c r="Z538" s="357"/>
      <c r="AA538" s="357"/>
      <c r="AB538" s="357"/>
      <c r="AC538" s="357"/>
      <c r="AD538" s="83"/>
    </row>
    <row r="539" spans="1:30" s="225" customFormat="1" ht="18" customHeight="1">
      <c r="A539" s="121"/>
      <c r="B539" s="107"/>
      <c r="C539" s="108"/>
      <c r="D539" s="42"/>
      <c r="E539" s="43" t="s">
        <v>514</v>
      </c>
      <c r="F539" s="44" t="s">
        <v>411</v>
      </c>
      <c r="G539" s="139">
        <v>2</v>
      </c>
      <c r="H539" s="137"/>
      <c r="I539" s="156">
        <v>41</v>
      </c>
      <c r="J539" s="173">
        <v>40</v>
      </c>
      <c r="K539" s="87">
        <f t="shared" si="35"/>
        <v>0</v>
      </c>
      <c r="L539" s="87">
        <f t="shared" si="36"/>
        <v>1.2</v>
      </c>
      <c r="M539" s="46">
        <f t="shared" si="37"/>
        <v>36.9</v>
      </c>
      <c r="N539" s="352"/>
      <c r="O539" s="357"/>
      <c r="P539" s="357"/>
      <c r="Q539" s="357"/>
      <c r="R539" s="357"/>
      <c r="S539" s="357"/>
      <c r="T539" s="357"/>
      <c r="U539" s="357"/>
      <c r="V539" s="357"/>
      <c r="W539" s="357"/>
      <c r="X539" s="357"/>
      <c r="Y539" s="357"/>
      <c r="Z539" s="357"/>
      <c r="AA539" s="357"/>
      <c r="AB539" s="357"/>
      <c r="AC539" s="357"/>
      <c r="AD539" s="83"/>
    </row>
    <row r="540" spans="1:30" ht="18" customHeight="1">
      <c r="A540" s="104">
        <v>27</v>
      </c>
      <c r="B540" s="91" t="s">
        <v>127</v>
      </c>
      <c r="C540" s="101" t="s">
        <v>128</v>
      </c>
      <c r="D540" s="42">
        <v>71400119925</v>
      </c>
      <c r="E540" s="43" t="s">
        <v>161</v>
      </c>
      <c r="F540" s="44" t="s">
        <v>164</v>
      </c>
      <c r="G540" s="170">
        <v>1</v>
      </c>
      <c r="H540" s="140">
        <v>30</v>
      </c>
      <c r="I540" s="140">
        <v>60</v>
      </c>
      <c r="J540" s="173">
        <v>36</v>
      </c>
      <c r="K540" s="87">
        <f t="shared" si="35"/>
        <v>1.2</v>
      </c>
      <c r="L540" s="87">
        <f t="shared" si="36"/>
        <v>1.2</v>
      </c>
      <c r="M540" s="46">
        <f t="shared" si="37"/>
        <v>90</v>
      </c>
      <c r="N540" s="351">
        <v>67.5</v>
      </c>
      <c r="O540" s="353"/>
      <c r="P540" s="355">
        <f>SUM(M540:M560)+N540+O540</f>
        <v>1237.7</v>
      </c>
      <c r="Q540" s="353">
        <v>0</v>
      </c>
      <c r="R540" s="355">
        <v>56</v>
      </c>
      <c r="S540" s="349">
        <v>450</v>
      </c>
      <c r="T540" s="353">
        <v>450</v>
      </c>
      <c r="U540" s="349">
        <v>112</v>
      </c>
      <c r="V540" s="382">
        <v>112</v>
      </c>
      <c r="W540" s="349">
        <v>56</v>
      </c>
      <c r="X540" s="353">
        <v>56</v>
      </c>
      <c r="Y540" s="355">
        <f>ROUND((P540-T540),1)</f>
        <v>787.7</v>
      </c>
      <c r="Z540" s="394">
        <f>IF(OR(SUM(V540)="",SUM(Q540)=""),0,IF(OR(SUM(U540)=320,SUM(V540)&gt;0),ROUND((SUM(Q540)-SUM(V540)),1),0))</f>
        <v>-112</v>
      </c>
      <c r="AA540" s="394">
        <f>IF(OR(SUM(X540:X560)="",SUM(R540:R560)=""),0,IF(OR(SUM(W540:W560)=160,SUM(X540:X560)&gt;0),ROUND((SUM(R540:R560)-SUM(X540:X560)),1),0))</f>
        <v>0</v>
      </c>
      <c r="AB540" s="395"/>
      <c r="AC540" s="400">
        <f>SUM(Y540:AA560)</f>
        <v>675.7</v>
      </c>
      <c r="AD540" s="83"/>
    </row>
    <row r="541" spans="1:30" ht="18" customHeight="1">
      <c r="A541" s="90"/>
      <c r="B541" s="107"/>
      <c r="C541" s="108"/>
      <c r="D541" s="42">
        <v>71400119905</v>
      </c>
      <c r="E541" s="43" t="s">
        <v>161</v>
      </c>
      <c r="F541" s="44" t="s">
        <v>165</v>
      </c>
      <c r="G541" s="170">
        <v>1</v>
      </c>
      <c r="H541" s="140">
        <v>30</v>
      </c>
      <c r="I541" s="140">
        <v>60</v>
      </c>
      <c r="J541" s="173">
        <v>39</v>
      </c>
      <c r="K541" s="87">
        <f t="shared" si="35"/>
        <v>1.2</v>
      </c>
      <c r="L541" s="87">
        <f t="shared" si="36"/>
        <v>1.2</v>
      </c>
      <c r="M541" s="46">
        <f t="shared" si="37"/>
        <v>90</v>
      </c>
      <c r="N541" s="352"/>
      <c r="O541" s="354"/>
      <c r="P541" s="356"/>
      <c r="Q541" s="354"/>
      <c r="R541" s="356"/>
      <c r="S541" s="350"/>
      <c r="T541" s="354"/>
      <c r="U541" s="350"/>
      <c r="V541" s="383"/>
      <c r="W541" s="350"/>
      <c r="X541" s="354"/>
      <c r="Y541" s="356"/>
      <c r="Z541" s="397"/>
      <c r="AA541" s="397"/>
      <c r="AB541" s="396"/>
      <c r="AC541" s="401"/>
      <c r="AD541" s="83"/>
    </row>
    <row r="542" spans="1:30" ht="18" customHeight="1">
      <c r="A542" s="90"/>
      <c r="B542" s="107"/>
      <c r="C542" s="108"/>
      <c r="D542" s="42">
        <v>21100180101</v>
      </c>
      <c r="E542" s="43" t="s">
        <v>166</v>
      </c>
      <c r="F542" s="44" t="s">
        <v>167</v>
      </c>
      <c r="G542" s="170">
        <v>1</v>
      </c>
      <c r="H542" s="140">
        <v>15</v>
      </c>
      <c r="I542" s="140">
        <v>60</v>
      </c>
      <c r="J542" s="173">
        <v>17</v>
      </c>
      <c r="K542" s="87">
        <f t="shared" si="35"/>
        <v>1</v>
      </c>
      <c r="L542" s="87">
        <f t="shared" si="36"/>
        <v>1</v>
      </c>
      <c r="M542" s="46">
        <f t="shared" si="37"/>
        <v>60</v>
      </c>
      <c r="N542" s="352"/>
      <c r="O542" s="354"/>
      <c r="P542" s="356"/>
      <c r="Q542" s="354"/>
      <c r="R542" s="356"/>
      <c r="S542" s="350"/>
      <c r="T542" s="354"/>
      <c r="U542" s="350"/>
      <c r="V542" s="383"/>
      <c r="W542" s="350"/>
      <c r="X542" s="354"/>
      <c r="Y542" s="356"/>
      <c r="Z542" s="397"/>
      <c r="AA542" s="397"/>
      <c r="AB542" s="396"/>
      <c r="AC542" s="401"/>
      <c r="AD542" s="83"/>
    </row>
    <row r="543" spans="1:30" ht="18" customHeight="1">
      <c r="A543" s="90"/>
      <c r="B543" s="107"/>
      <c r="C543" s="108"/>
      <c r="D543" s="42">
        <v>21100149701</v>
      </c>
      <c r="E543" s="43" t="s">
        <v>168</v>
      </c>
      <c r="F543" s="44" t="s">
        <v>169</v>
      </c>
      <c r="G543" s="170">
        <v>1</v>
      </c>
      <c r="H543" s="142">
        <v>30</v>
      </c>
      <c r="I543" s="142">
        <v>30</v>
      </c>
      <c r="J543" s="173">
        <v>37</v>
      </c>
      <c r="K543" s="87">
        <f t="shared" si="35"/>
        <v>1.2</v>
      </c>
      <c r="L543" s="87">
        <f t="shared" si="36"/>
        <v>1.2</v>
      </c>
      <c r="M543" s="46">
        <f t="shared" si="37"/>
        <v>63</v>
      </c>
      <c r="N543" s="352"/>
      <c r="O543" s="354"/>
      <c r="P543" s="356"/>
      <c r="Q543" s="354"/>
      <c r="R543" s="356"/>
      <c r="S543" s="350"/>
      <c r="T543" s="354"/>
      <c r="U543" s="350"/>
      <c r="V543" s="383"/>
      <c r="W543" s="350"/>
      <c r="X543" s="354"/>
      <c r="Y543" s="356"/>
      <c r="Z543" s="397"/>
      <c r="AA543" s="397"/>
      <c r="AB543" s="396"/>
      <c r="AC543" s="401"/>
      <c r="AD543" s="83"/>
    </row>
    <row r="544" spans="1:30" ht="18" customHeight="1">
      <c r="A544" s="90"/>
      <c r="B544" s="107"/>
      <c r="C544" s="108"/>
      <c r="D544" s="42">
        <v>21100149702</v>
      </c>
      <c r="E544" s="43" t="s">
        <v>168</v>
      </c>
      <c r="F544" s="44" t="s">
        <v>170</v>
      </c>
      <c r="G544" s="170">
        <v>1</v>
      </c>
      <c r="H544" s="142">
        <v>30</v>
      </c>
      <c r="I544" s="142">
        <v>30</v>
      </c>
      <c r="J544" s="173">
        <v>33</v>
      </c>
      <c r="K544" s="87">
        <f t="shared" si="35"/>
        <v>1</v>
      </c>
      <c r="L544" s="87">
        <f t="shared" si="36"/>
        <v>1.1000000000000001</v>
      </c>
      <c r="M544" s="46">
        <f t="shared" si="37"/>
        <v>54.8</v>
      </c>
      <c r="N544" s="352"/>
      <c r="O544" s="354"/>
      <c r="P544" s="356"/>
      <c r="Q544" s="354"/>
      <c r="R544" s="356"/>
      <c r="S544" s="350"/>
      <c r="T544" s="354"/>
      <c r="U544" s="350"/>
      <c r="V544" s="383"/>
      <c r="W544" s="350"/>
      <c r="X544" s="354"/>
      <c r="Y544" s="356"/>
      <c r="Z544" s="397"/>
      <c r="AA544" s="397"/>
      <c r="AB544" s="396"/>
      <c r="AC544" s="401"/>
      <c r="AD544" s="83"/>
    </row>
    <row r="545" spans="1:30" ht="18" customHeight="1">
      <c r="A545" s="90"/>
      <c r="B545" s="107"/>
      <c r="C545" s="108"/>
      <c r="D545" s="42">
        <v>21100150101</v>
      </c>
      <c r="E545" s="43" t="s">
        <v>171</v>
      </c>
      <c r="F545" s="44" t="s">
        <v>169</v>
      </c>
      <c r="G545" s="170">
        <v>1</v>
      </c>
      <c r="H545" s="140">
        <v>15</v>
      </c>
      <c r="I545" s="140">
        <v>30</v>
      </c>
      <c r="J545" s="173">
        <v>37</v>
      </c>
      <c r="K545" s="87">
        <f t="shared" si="35"/>
        <v>1.2</v>
      </c>
      <c r="L545" s="87">
        <f t="shared" si="36"/>
        <v>1.2</v>
      </c>
      <c r="M545" s="46">
        <f t="shared" si="37"/>
        <v>45</v>
      </c>
      <c r="N545" s="352"/>
      <c r="O545" s="354"/>
      <c r="P545" s="356"/>
      <c r="Q545" s="354"/>
      <c r="R545" s="356"/>
      <c r="S545" s="350"/>
      <c r="T545" s="354"/>
      <c r="U545" s="350"/>
      <c r="V545" s="383"/>
      <c r="W545" s="350"/>
      <c r="X545" s="354"/>
      <c r="Y545" s="356"/>
      <c r="Z545" s="397"/>
      <c r="AA545" s="397"/>
      <c r="AB545" s="396"/>
      <c r="AC545" s="401"/>
      <c r="AD545" s="83"/>
    </row>
    <row r="546" spans="1:30" ht="18" customHeight="1">
      <c r="A546" s="90"/>
      <c r="B546" s="107"/>
      <c r="C546" s="108"/>
      <c r="D546" s="42">
        <v>21100150102</v>
      </c>
      <c r="E546" s="43" t="s">
        <v>171</v>
      </c>
      <c r="F546" s="44" t="s">
        <v>170</v>
      </c>
      <c r="G546" s="170">
        <v>1</v>
      </c>
      <c r="H546" s="140">
        <v>15</v>
      </c>
      <c r="I546" s="140">
        <v>30</v>
      </c>
      <c r="J546" s="173">
        <v>33</v>
      </c>
      <c r="K546" s="87">
        <f t="shared" si="35"/>
        <v>1</v>
      </c>
      <c r="L546" s="87">
        <f t="shared" si="36"/>
        <v>1.1000000000000001</v>
      </c>
      <c r="M546" s="46">
        <f t="shared" si="37"/>
        <v>39.799999999999997</v>
      </c>
      <c r="N546" s="352"/>
      <c r="O546" s="354"/>
      <c r="P546" s="356"/>
      <c r="Q546" s="354"/>
      <c r="R546" s="356"/>
      <c r="S546" s="350"/>
      <c r="T546" s="354"/>
      <c r="U546" s="350"/>
      <c r="V546" s="383"/>
      <c r="W546" s="350"/>
      <c r="X546" s="354"/>
      <c r="Y546" s="356"/>
      <c r="Z546" s="397"/>
      <c r="AA546" s="397"/>
      <c r="AB546" s="396"/>
      <c r="AC546" s="401"/>
      <c r="AD546" s="83"/>
    </row>
    <row r="547" spans="1:30" ht="18" customHeight="1">
      <c r="A547" s="90"/>
      <c r="B547" s="107"/>
      <c r="C547" s="108"/>
      <c r="D547" s="42">
        <v>21100119808</v>
      </c>
      <c r="E547" s="43" t="s">
        <v>161</v>
      </c>
      <c r="F547" s="44" t="s">
        <v>172</v>
      </c>
      <c r="G547" s="170">
        <v>1</v>
      </c>
      <c r="H547" s="142">
        <v>30</v>
      </c>
      <c r="I547" s="142">
        <v>0</v>
      </c>
      <c r="J547" s="173">
        <v>67</v>
      </c>
      <c r="K547" s="87">
        <f t="shared" si="35"/>
        <v>1.3</v>
      </c>
      <c r="L547" s="87">
        <f t="shared" si="36"/>
        <v>0</v>
      </c>
      <c r="M547" s="46">
        <f t="shared" si="37"/>
        <v>39</v>
      </c>
      <c r="N547" s="352"/>
      <c r="O547" s="354"/>
      <c r="P547" s="356"/>
      <c r="Q547" s="354"/>
      <c r="R547" s="356"/>
      <c r="S547" s="350"/>
      <c r="T547" s="354"/>
      <c r="U547" s="350"/>
      <c r="V547" s="383"/>
      <c r="W547" s="350"/>
      <c r="X547" s="354"/>
      <c r="Y547" s="356"/>
      <c r="Z547" s="397"/>
      <c r="AA547" s="397"/>
      <c r="AB547" s="396"/>
      <c r="AC547" s="401"/>
      <c r="AD547" s="83"/>
    </row>
    <row r="548" spans="1:30" ht="18" customHeight="1">
      <c r="A548" s="90"/>
      <c r="B548" s="107"/>
      <c r="C548" s="108"/>
      <c r="D548" s="42">
        <v>21100119808</v>
      </c>
      <c r="E548" s="43" t="s">
        <v>161</v>
      </c>
      <c r="F548" s="44" t="s">
        <v>172</v>
      </c>
      <c r="G548" s="170">
        <v>1</v>
      </c>
      <c r="H548" s="142">
        <v>0</v>
      </c>
      <c r="I548" s="142">
        <v>30</v>
      </c>
      <c r="J548" s="173">
        <v>33</v>
      </c>
      <c r="K548" s="87">
        <f t="shared" si="35"/>
        <v>0</v>
      </c>
      <c r="L548" s="87">
        <f t="shared" si="36"/>
        <v>1.1000000000000001</v>
      </c>
      <c r="M548" s="46">
        <f t="shared" si="37"/>
        <v>24.8</v>
      </c>
      <c r="N548" s="352"/>
      <c r="O548" s="354"/>
      <c r="P548" s="356"/>
      <c r="Q548" s="354"/>
      <c r="R548" s="356"/>
      <c r="S548" s="350"/>
      <c r="T548" s="354"/>
      <c r="U548" s="350"/>
      <c r="V548" s="383"/>
      <c r="W548" s="350"/>
      <c r="X548" s="354"/>
      <c r="Y548" s="356"/>
      <c r="Z548" s="397"/>
      <c r="AA548" s="397"/>
      <c r="AB548" s="396"/>
      <c r="AC548" s="401"/>
      <c r="AD548" s="83"/>
    </row>
    <row r="549" spans="1:30" ht="18" customHeight="1">
      <c r="A549" s="90"/>
      <c r="B549" s="107"/>
      <c r="C549" s="108"/>
      <c r="D549" s="42">
        <v>21100119808</v>
      </c>
      <c r="E549" s="43" t="s">
        <v>161</v>
      </c>
      <c r="F549" s="44" t="s">
        <v>172</v>
      </c>
      <c r="G549" s="170">
        <v>1</v>
      </c>
      <c r="H549" s="142">
        <v>0</v>
      </c>
      <c r="I549" s="142">
        <v>30</v>
      </c>
      <c r="J549" s="173">
        <v>34</v>
      </c>
      <c r="K549" s="87">
        <f t="shared" si="35"/>
        <v>0</v>
      </c>
      <c r="L549" s="87">
        <f t="shared" si="36"/>
        <v>1.1000000000000001</v>
      </c>
      <c r="M549" s="46">
        <f t="shared" si="37"/>
        <v>24.8</v>
      </c>
      <c r="N549" s="352"/>
      <c r="O549" s="354"/>
      <c r="P549" s="356"/>
      <c r="Q549" s="354"/>
      <c r="R549" s="356"/>
      <c r="S549" s="350"/>
      <c r="T549" s="354"/>
      <c r="U549" s="350"/>
      <c r="V549" s="383"/>
      <c r="W549" s="350"/>
      <c r="X549" s="354"/>
      <c r="Y549" s="356"/>
      <c r="Z549" s="397"/>
      <c r="AA549" s="397"/>
      <c r="AB549" s="396"/>
      <c r="AC549" s="401"/>
      <c r="AD549" s="83"/>
    </row>
    <row r="550" spans="1:30" s="133" customFormat="1" ht="18" customHeight="1">
      <c r="A550" s="129"/>
      <c r="B550" s="130"/>
      <c r="C550" s="131"/>
      <c r="D550" s="126"/>
      <c r="E550" s="127" t="s">
        <v>173</v>
      </c>
      <c r="F550" s="128" t="s">
        <v>169</v>
      </c>
      <c r="G550" s="174">
        <v>1</v>
      </c>
      <c r="H550" s="200">
        <v>15</v>
      </c>
      <c r="I550" s="200">
        <v>0</v>
      </c>
      <c r="J550" s="173"/>
      <c r="K550" s="87">
        <f t="shared" si="35"/>
        <v>0</v>
      </c>
      <c r="L550" s="87">
        <f t="shared" si="36"/>
        <v>0</v>
      </c>
      <c r="M550" s="46">
        <f t="shared" si="37"/>
        <v>0</v>
      </c>
      <c r="N550" s="352"/>
      <c r="O550" s="354"/>
      <c r="P550" s="356"/>
      <c r="Q550" s="354"/>
      <c r="R550" s="356"/>
      <c r="S550" s="350"/>
      <c r="T550" s="354"/>
      <c r="U550" s="350"/>
      <c r="V550" s="383"/>
      <c r="W550" s="350"/>
      <c r="X550" s="354"/>
      <c r="Y550" s="356"/>
      <c r="Z550" s="397"/>
      <c r="AA550" s="397"/>
      <c r="AB550" s="396"/>
      <c r="AC550" s="401"/>
      <c r="AD550" s="132"/>
    </row>
    <row r="551" spans="1:30" ht="18" customHeight="1">
      <c r="A551" s="121"/>
      <c r="B551" s="107"/>
      <c r="C551" s="108"/>
      <c r="D551" s="42"/>
      <c r="E551" s="43" t="s">
        <v>441</v>
      </c>
      <c r="F551" s="44" t="s">
        <v>183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35"/>
        <v>1.2</v>
      </c>
      <c r="L551" s="87">
        <f t="shared" si="36"/>
        <v>1.2</v>
      </c>
      <c r="M551" s="46">
        <f t="shared" si="37"/>
        <v>63</v>
      </c>
      <c r="N551" s="352"/>
      <c r="O551" s="354"/>
      <c r="P551" s="356"/>
      <c r="Q551" s="354"/>
      <c r="R551" s="356"/>
      <c r="S551" s="350"/>
      <c r="T551" s="354"/>
      <c r="U551" s="350"/>
      <c r="V551" s="383"/>
      <c r="W551" s="350"/>
      <c r="X551" s="354"/>
      <c r="Y551" s="356"/>
      <c r="Z551" s="397"/>
      <c r="AA551" s="397"/>
      <c r="AB551" s="396"/>
      <c r="AC551" s="401"/>
      <c r="AD551" s="83"/>
    </row>
    <row r="552" spans="1:30" s="225" customFormat="1" ht="18" customHeight="1">
      <c r="A552" s="121"/>
      <c r="B552" s="107"/>
      <c r="C552" s="108"/>
      <c r="D552" s="42"/>
      <c r="E552" s="43" t="s">
        <v>441</v>
      </c>
      <c r="F552" s="44" t="s">
        <v>206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35"/>
        <v>1.2</v>
      </c>
      <c r="L552" s="87">
        <f t="shared" si="36"/>
        <v>1.2</v>
      </c>
      <c r="M552" s="46">
        <f t="shared" si="37"/>
        <v>63</v>
      </c>
      <c r="N552" s="352"/>
      <c r="O552" s="354"/>
      <c r="P552" s="356"/>
      <c r="Q552" s="354"/>
      <c r="R552" s="356"/>
      <c r="S552" s="350"/>
      <c r="T552" s="354"/>
      <c r="U552" s="350"/>
      <c r="V552" s="383"/>
      <c r="W552" s="350"/>
      <c r="X552" s="354"/>
      <c r="Y552" s="356"/>
      <c r="Z552" s="397"/>
      <c r="AA552" s="397"/>
      <c r="AB552" s="396"/>
      <c r="AC552" s="401"/>
      <c r="AD552" s="83"/>
    </row>
    <row r="553" spans="1:30" ht="18" customHeight="1">
      <c r="A553" s="121"/>
      <c r="B553" s="107"/>
      <c r="C553" s="108"/>
      <c r="D553" s="42"/>
      <c r="E553" s="43" t="s">
        <v>287</v>
      </c>
      <c r="F553" s="44" t="s">
        <v>183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35"/>
        <v>1.2</v>
      </c>
      <c r="L553" s="87">
        <f t="shared" si="36"/>
        <v>1.2</v>
      </c>
      <c r="M553" s="46">
        <f t="shared" si="37"/>
        <v>63</v>
      </c>
      <c r="N553" s="352"/>
      <c r="O553" s="354"/>
      <c r="P553" s="356"/>
      <c r="Q553" s="354"/>
      <c r="R553" s="356"/>
      <c r="S553" s="350"/>
      <c r="T553" s="354"/>
      <c r="U553" s="350"/>
      <c r="V553" s="383"/>
      <c r="W553" s="350"/>
      <c r="X553" s="354"/>
      <c r="Y553" s="356"/>
      <c r="Z553" s="397"/>
      <c r="AA553" s="397"/>
      <c r="AB553" s="396"/>
      <c r="AC553" s="401"/>
      <c r="AD553" s="83"/>
    </row>
    <row r="554" spans="1:30" s="225" customFormat="1" ht="18" customHeight="1">
      <c r="A554" s="121"/>
      <c r="B554" s="107"/>
      <c r="C554" s="108"/>
      <c r="D554" s="42"/>
      <c r="E554" s="43" t="s">
        <v>287</v>
      </c>
      <c r="F554" s="44" t="s">
        <v>206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35"/>
        <v>1.2</v>
      </c>
      <c r="L554" s="87">
        <f t="shared" si="36"/>
        <v>1.2</v>
      </c>
      <c r="M554" s="46">
        <f t="shared" si="37"/>
        <v>63</v>
      </c>
      <c r="N554" s="352"/>
      <c r="O554" s="354"/>
      <c r="P554" s="356"/>
      <c r="Q554" s="354"/>
      <c r="R554" s="356"/>
      <c r="S554" s="350"/>
      <c r="T554" s="354"/>
      <c r="U554" s="350"/>
      <c r="V554" s="383"/>
      <c r="W554" s="350"/>
      <c r="X554" s="354"/>
      <c r="Y554" s="356"/>
      <c r="Z554" s="397"/>
      <c r="AA554" s="397"/>
      <c r="AB554" s="396"/>
      <c r="AC554" s="401"/>
      <c r="AD554" s="83"/>
    </row>
    <row r="555" spans="1:30" ht="18" customHeight="1">
      <c r="A555" s="121"/>
      <c r="B555" s="107"/>
      <c r="C555" s="108"/>
      <c r="D555" s="42"/>
      <c r="E555" s="43" t="s">
        <v>442</v>
      </c>
      <c r="F555" s="44" t="s">
        <v>169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35"/>
        <v>1.2</v>
      </c>
      <c r="L555" s="87">
        <f t="shared" si="36"/>
        <v>1.2</v>
      </c>
      <c r="M555" s="46">
        <f t="shared" si="37"/>
        <v>63</v>
      </c>
      <c r="N555" s="352"/>
      <c r="O555" s="354"/>
      <c r="P555" s="356"/>
      <c r="Q555" s="354"/>
      <c r="R555" s="356"/>
      <c r="S555" s="350"/>
      <c r="T555" s="354"/>
      <c r="U555" s="350"/>
      <c r="V555" s="383"/>
      <c r="W555" s="350"/>
      <c r="X555" s="354"/>
      <c r="Y555" s="356"/>
      <c r="Z555" s="397"/>
      <c r="AA555" s="397"/>
      <c r="AB555" s="396"/>
      <c r="AC555" s="401"/>
      <c r="AD555" s="83"/>
    </row>
    <row r="556" spans="1:30" ht="18" customHeight="1">
      <c r="A556" s="121"/>
      <c r="B556" s="107"/>
      <c r="C556" s="108"/>
      <c r="D556" s="42"/>
      <c r="E556" s="43" t="s">
        <v>442</v>
      </c>
      <c r="F556" s="44" t="s">
        <v>170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35"/>
        <v>1.2</v>
      </c>
      <c r="L556" s="87">
        <f t="shared" si="36"/>
        <v>1.2</v>
      </c>
      <c r="M556" s="46">
        <f t="shared" si="37"/>
        <v>63</v>
      </c>
      <c r="N556" s="352"/>
      <c r="O556" s="354"/>
      <c r="P556" s="356"/>
      <c r="Q556" s="354"/>
      <c r="R556" s="356"/>
      <c r="S556" s="350"/>
      <c r="T556" s="354"/>
      <c r="U556" s="350"/>
      <c r="V556" s="383"/>
      <c r="W556" s="350"/>
      <c r="X556" s="354"/>
      <c r="Y556" s="356"/>
      <c r="Z556" s="397"/>
      <c r="AA556" s="397"/>
      <c r="AB556" s="396"/>
      <c r="AC556" s="401"/>
      <c r="AD556" s="83"/>
    </row>
    <row r="557" spans="1:30" ht="18" customHeight="1">
      <c r="A557" s="121"/>
      <c r="B557" s="107"/>
      <c r="C557" s="108"/>
      <c r="D557" s="42"/>
      <c r="E557" s="43" t="s">
        <v>441</v>
      </c>
      <c r="F557" s="44" t="s">
        <v>242</v>
      </c>
      <c r="G557" s="170">
        <v>2</v>
      </c>
      <c r="H557" s="142">
        <v>15</v>
      </c>
      <c r="I557" s="142">
        <v>30</v>
      </c>
      <c r="J557" s="173">
        <v>40</v>
      </c>
      <c r="K557" s="87">
        <f t="shared" si="35"/>
        <v>1.2</v>
      </c>
      <c r="L557" s="87">
        <f t="shared" si="36"/>
        <v>1.2</v>
      </c>
      <c r="M557" s="46">
        <f t="shared" si="37"/>
        <v>45</v>
      </c>
      <c r="N557" s="352"/>
      <c r="O557" s="354"/>
      <c r="P557" s="356"/>
      <c r="Q557" s="354"/>
      <c r="R557" s="356"/>
      <c r="S557" s="350"/>
      <c r="T557" s="354"/>
      <c r="U557" s="350"/>
      <c r="V557" s="383"/>
      <c r="W557" s="350"/>
      <c r="X557" s="354"/>
      <c r="Y557" s="356"/>
      <c r="Z557" s="397"/>
      <c r="AA557" s="397"/>
      <c r="AB557" s="396"/>
      <c r="AC557" s="401"/>
      <c r="AD557" s="83"/>
    </row>
    <row r="558" spans="1:30" ht="18" customHeight="1">
      <c r="A558" s="121"/>
      <c r="B558" s="107"/>
      <c r="C558" s="108"/>
      <c r="D558" s="42"/>
      <c r="E558" s="43" t="s">
        <v>443</v>
      </c>
      <c r="F558" s="44" t="s">
        <v>243</v>
      </c>
      <c r="G558" s="170">
        <v>2</v>
      </c>
      <c r="H558" s="142">
        <v>30</v>
      </c>
      <c r="I558" s="142">
        <v>30</v>
      </c>
      <c r="J558" s="173">
        <v>40</v>
      </c>
      <c r="K558" s="87">
        <f t="shared" si="35"/>
        <v>1.2</v>
      </c>
      <c r="L558" s="87">
        <f t="shared" si="36"/>
        <v>1.2</v>
      </c>
      <c r="M558" s="46">
        <f t="shared" si="37"/>
        <v>63</v>
      </c>
      <c r="N558" s="352"/>
      <c r="O558" s="354"/>
      <c r="P558" s="356"/>
      <c r="Q558" s="354"/>
      <c r="R558" s="356"/>
      <c r="S558" s="350"/>
      <c r="T558" s="354"/>
      <c r="U558" s="350"/>
      <c r="V558" s="383"/>
      <c r="W558" s="350"/>
      <c r="X558" s="354"/>
      <c r="Y558" s="356"/>
      <c r="Z558" s="397"/>
      <c r="AA558" s="397"/>
      <c r="AB558" s="396"/>
      <c r="AC558" s="401"/>
      <c r="AD558" s="83"/>
    </row>
    <row r="559" spans="1:30" ht="18" customHeight="1">
      <c r="A559" s="121"/>
      <c r="B559" s="107"/>
      <c r="C559" s="108"/>
      <c r="D559" s="42"/>
      <c r="E559" s="43" t="s">
        <v>443</v>
      </c>
      <c r="F559" s="44" t="s">
        <v>444</v>
      </c>
      <c r="G559" s="170">
        <v>2</v>
      </c>
      <c r="H559" s="142">
        <v>30</v>
      </c>
      <c r="I559" s="142">
        <v>30</v>
      </c>
      <c r="J559" s="173">
        <v>40</v>
      </c>
      <c r="K559" s="87">
        <f t="shared" si="35"/>
        <v>1.2</v>
      </c>
      <c r="L559" s="87">
        <f t="shared" si="36"/>
        <v>1.2</v>
      </c>
      <c r="M559" s="46">
        <f t="shared" si="37"/>
        <v>63</v>
      </c>
      <c r="N559" s="352"/>
      <c r="O559" s="354"/>
      <c r="P559" s="356"/>
      <c r="Q559" s="354"/>
      <c r="R559" s="356"/>
      <c r="S559" s="350"/>
      <c r="T559" s="354"/>
      <c r="U559" s="350"/>
      <c r="V559" s="383"/>
      <c r="W559" s="350"/>
      <c r="X559" s="354"/>
      <c r="Y559" s="356"/>
      <c r="Z559" s="397"/>
      <c r="AA559" s="397"/>
      <c r="AB559" s="396"/>
      <c r="AC559" s="401"/>
      <c r="AD559" s="83"/>
    </row>
    <row r="560" spans="1:30" ht="18" customHeight="1">
      <c r="A560" s="90"/>
      <c r="B560" s="63"/>
      <c r="C560" s="108"/>
      <c r="D560" s="42"/>
      <c r="E560" s="43" t="s">
        <v>161</v>
      </c>
      <c r="F560" s="44" t="s">
        <v>457</v>
      </c>
      <c r="G560" s="170">
        <v>2</v>
      </c>
      <c r="H560" s="140">
        <v>30</v>
      </c>
      <c r="I560" s="140">
        <v>60</v>
      </c>
      <c r="J560" s="173">
        <v>40</v>
      </c>
      <c r="K560" s="87">
        <f t="shared" si="35"/>
        <v>1.2</v>
      </c>
      <c r="L560" s="87">
        <f t="shared" si="36"/>
        <v>1.2</v>
      </c>
      <c r="M560" s="46">
        <f t="shared" si="37"/>
        <v>90</v>
      </c>
      <c r="N560" s="352"/>
      <c r="O560" s="354"/>
      <c r="P560" s="356"/>
      <c r="Q560" s="354"/>
      <c r="R560" s="356"/>
      <c r="S560" s="350"/>
      <c r="T560" s="354"/>
      <c r="U560" s="350"/>
      <c r="V560" s="383"/>
      <c r="W560" s="350"/>
      <c r="X560" s="354"/>
      <c r="Y560" s="356"/>
      <c r="Z560" s="397"/>
      <c r="AA560" s="397"/>
      <c r="AB560" s="396"/>
      <c r="AC560" s="401"/>
      <c r="AD560" s="83"/>
    </row>
    <row r="561" spans="1:30" ht="18" customHeight="1">
      <c r="A561" s="104">
        <v>28</v>
      </c>
      <c r="B561" s="91" t="s">
        <v>174</v>
      </c>
      <c r="C561" s="101" t="s">
        <v>175</v>
      </c>
      <c r="D561" s="42">
        <v>71400135502</v>
      </c>
      <c r="E561" s="201" t="s">
        <v>335</v>
      </c>
      <c r="F561" s="44" t="s">
        <v>177</v>
      </c>
      <c r="G561" s="170">
        <v>1</v>
      </c>
      <c r="H561" s="42">
        <v>22</v>
      </c>
      <c r="I561" s="42">
        <v>22</v>
      </c>
      <c r="J561" s="173">
        <v>40</v>
      </c>
      <c r="K561" s="87">
        <f t="shared" si="35"/>
        <v>1.2</v>
      </c>
      <c r="L561" s="87">
        <f t="shared" si="36"/>
        <v>1.2</v>
      </c>
      <c r="M561" s="46">
        <f t="shared" si="37"/>
        <v>46.2</v>
      </c>
      <c r="N561" s="351">
        <v>67.5</v>
      </c>
      <c r="O561" s="353"/>
      <c r="P561" s="355">
        <f>SUM(M561:M569)+N561+O561</f>
        <v>176.7</v>
      </c>
      <c r="Q561" s="353"/>
      <c r="R561" s="355"/>
      <c r="S561" s="349"/>
      <c r="T561" s="353"/>
      <c r="U561" s="349"/>
      <c r="V561" s="382"/>
      <c r="W561" s="349"/>
      <c r="X561" s="353"/>
      <c r="Y561" s="355"/>
      <c r="Z561" s="394"/>
      <c r="AA561" s="394"/>
      <c r="AB561" s="395"/>
      <c r="AC561" s="400">
        <f>P561</f>
        <v>176.7</v>
      </c>
      <c r="AD561" s="83"/>
    </row>
    <row r="562" spans="1:30" ht="18" customHeight="1">
      <c r="A562" s="121"/>
      <c r="B562" s="109"/>
      <c r="C562" s="110"/>
      <c r="D562" s="42"/>
      <c r="E562" s="127" t="s">
        <v>173</v>
      </c>
      <c r="F562" s="76" t="s">
        <v>194</v>
      </c>
      <c r="G562" s="42"/>
      <c r="H562" s="42"/>
      <c r="I562" s="42"/>
      <c r="J562" s="173"/>
      <c r="K562" s="87">
        <f t="shared" si="35"/>
        <v>0</v>
      </c>
      <c r="L562" s="87">
        <f t="shared" si="36"/>
        <v>0</v>
      </c>
      <c r="M562" s="46">
        <f t="shared" si="37"/>
        <v>0</v>
      </c>
      <c r="N562" s="352"/>
      <c r="O562" s="354"/>
      <c r="P562" s="356"/>
      <c r="Q562" s="354"/>
      <c r="R562" s="356"/>
      <c r="S562" s="350"/>
      <c r="T562" s="354"/>
      <c r="U562" s="350"/>
      <c r="V562" s="383"/>
      <c r="W562" s="350"/>
      <c r="X562" s="354"/>
      <c r="Y562" s="356"/>
      <c r="Z562" s="397"/>
      <c r="AA562" s="397"/>
      <c r="AB562" s="396"/>
      <c r="AC562" s="401"/>
      <c r="AD562" s="83"/>
    </row>
    <row r="563" spans="1:30" ht="18" customHeight="1">
      <c r="A563" s="121"/>
      <c r="B563" s="109"/>
      <c r="C563" s="110"/>
      <c r="D563" s="42"/>
      <c r="E563" s="42" t="s">
        <v>277</v>
      </c>
      <c r="F563" s="42" t="s">
        <v>159</v>
      </c>
      <c r="G563" s="42">
        <v>2</v>
      </c>
      <c r="H563" s="42">
        <v>30</v>
      </c>
      <c r="I563" s="42">
        <v>30</v>
      </c>
      <c r="J563" s="173">
        <v>40</v>
      </c>
      <c r="K563" s="87">
        <f t="shared" si="35"/>
        <v>1.2</v>
      </c>
      <c r="L563" s="87">
        <f t="shared" si="36"/>
        <v>1.2</v>
      </c>
      <c r="M563" s="46">
        <f t="shared" si="37"/>
        <v>63</v>
      </c>
      <c r="N563" s="352"/>
      <c r="O563" s="354"/>
      <c r="P563" s="356"/>
      <c r="Q563" s="354"/>
      <c r="R563" s="356"/>
      <c r="S563" s="350"/>
      <c r="T563" s="354"/>
      <c r="U563" s="350"/>
      <c r="V563" s="383"/>
      <c r="W563" s="350"/>
      <c r="X563" s="354"/>
      <c r="Y563" s="356"/>
      <c r="Z563" s="397"/>
      <c r="AA563" s="397"/>
      <c r="AB563" s="396"/>
      <c r="AC563" s="401"/>
      <c r="AD563" s="83"/>
    </row>
    <row r="564" spans="1:30" ht="18" hidden="1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35"/>
        <v>0</v>
      </c>
      <c r="L564" s="87">
        <f t="shared" si="36"/>
        <v>0</v>
      </c>
      <c r="M564" s="46">
        <f t="shared" si="37"/>
        <v>0</v>
      </c>
      <c r="N564" s="352"/>
      <c r="O564" s="354"/>
      <c r="P564" s="356"/>
      <c r="Q564" s="354"/>
      <c r="R564" s="356"/>
      <c r="S564" s="350"/>
      <c r="T564" s="354"/>
      <c r="U564" s="350"/>
      <c r="V564" s="383"/>
      <c r="W564" s="350"/>
      <c r="X564" s="354"/>
      <c r="Y564" s="356"/>
      <c r="Z564" s="397"/>
      <c r="AA564" s="397"/>
      <c r="AB564" s="396"/>
      <c r="AC564" s="401"/>
      <c r="AD564" s="83"/>
    </row>
    <row r="565" spans="1:30" ht="18" hidden="1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35"/>
        <v>0</v>
      </c>
      <c r="L565" s="87">
        <f t="shared" si="36"/>
        <v>0</v>
      </c>
      <c r="M565" s="46">
        <f t="shared" si="37"/>
        <v>0</v>
      </c>
      <c r="N565" s="352"/>
      <c r="O565" s="354"/>
      <c r="P565" s="356"/>
      <c r="Q565" s="354"/>
      <c r="R565" s="356"/>
      <c r="S565" s="350"/>
      <c r="T565" s="354"/>
      <c r="U565" s="350"/>
      <c r="V565" s="383"/>
      <c r="W565" s="350"/>
      <c r="X565" s="354"/>
      <c r="Y565" s="356"/>
      <c r="Z565" s="397"/>
      <c r="AA565" s="397"/>
      <c r="AB565" s="396"/>
      <c r="AC565" s="401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35"/>
        <v>0</v>
      </c>
      <c r="L566" s="87">
        <f t="shared" si="36"/>
        <v>0</v>
      </c>
      <c r="M566" s="46">
        <f t="shared" si="37"/>
        <v>0</v>
      </c>
      <c r="N566" s="352"/>
      <c r="O566" s="354"/>
      <c r="P566" s="356"/>
      <c r="Q566" s="354"/>
      <c r="R566" s="356"/>
      <c r="S566" s="350"/>
      <c r="T566" s="354"/>
      <c r="U566" s="350"/>
      <c r="V566" s="383"/>
      <c r="W566" s="350"/>
      <c r="X566" s="354"/>
      <c r="Y566" s="356"/>
      <c r="Z566" s="397"/>
      <c r="AA566" s="397"/>
      <c r="AB566" s="396"/>
      <c r="AC566" s="401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35"/>
        <v>0</v>
      </c>
      <c r="L567" s="87">
        <f t="shared" si="36"/>
        <v>0</v>
      </c>
      <c r="M567" s="46">
        <f t="shared" si="37"/>
        <v>0</v>
      </c>
      <c r="N567" s="352"/>
      <c r="O567" s="354"/>
      <c r="P567" s="356"/>
      <c r="Q567" s="354"/>
      <c r="R567" s="356"/>
      <c r="S567" s="350"/>
      <c r="T567" s="354"/>
      <c r="U567" s="350"/>
      <c r="V567" s="383"/>
      <c r="W567" s="350"/>
      <c r="X567" s="354"/>
      <c r="Y567" s="356"/>
      <c r="Z567" s="397"/>
      <c r="AA567" s="397"/>
      <c r="AB567" s="396"/>
      <c r="AC567" s="401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35"/>
        <v>0</v>
      </c>
      <c r="L568" s="87">
        <f t="shared" si="36"/>
        <v>0</v>
      </c>
      <c r="M568" s="46">
        <f t="shared" si="37"/>
        <v>0</v>
      </c>
      <c r="N568" s="352"/>
      <c r="O568" s="354"/>
      <c r="P568" s="356"/>
      <c r="Q568" s="354"/>
      <c r="R568" s="356"/>
      <c r="S568" s="350"/>
      <c r="T568" s="354"/>
      <c r="U568" s="350"/>
      <c r="V568" s="383"/>
      <c r="W568" s="350"/>
      <c r="X568" s="354"/>
      <c r="Y568" s="356"/>
      <c r="Z568" s="397"/>
      <c r="AA568" s="397"/>
      <c r="AB568" s="396"/>
      <c r="AC568" s="401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35"/>
        <v>0</v>
      </c>
      <c r="L569" s="87">
        <f t="shared" si="36"/>
        <v>0</v>
      </c>
      <c r="M569" s="46">
        <f t="shared" si="37"/>
        <v>0</v>
      </c>
      <c r="N569" s="352"/>
      <c r="O569" s="354"/>
      <c r="P569" s="356"/>
      <c r="Q569" s="354"/>
      <c r="R569" s="356"/>
      <c r="S569" s="350"/>
      <c r="T569" s="354"/>
      <c r="U569" s="350"/>
      <c r="V569" s="383"/>
      <c r="W569" s="350"/>
      <c r="X569" s="354"/>
      <c r="Y569" s="356"/>
      <c r="Z569" s="397"/>
      <c r="AA569" s="397"/>
      <c r="AB569" s="396"/>
      <c r="AC569" s="401"/>
      <c r="AD569" s="83"/>
    </row>
    <row r="570" spans="1:30" ht="18" customHeight="1">
      <c r="A570" s="104">
        <v>29</v>
      </c>
      <c r="B570" s="91" t="s">
        <v>219</v>
      </c>
      <c r="C570" s="101" t="s">
        <v>220</v>
      </c>
      <c r="D570" s="42">
        <v>71400119904</v>
      </c>
      <c r="E570" s="42" t="s">
        <v>343</v>
      </c>
      <c r="F570" s="42" t="s">
        <v>344</v>
      </c>
      <c r="G570" s="42">
        <v>1</v>
      </c>
      <c r="H570" s="42">
        <v>60</v>
      </c>
      <c r="I570" s="42">
        <v>30</v>
      </c>
      <c r="J570" s="173">
        <v>45</v>
      </c>
      <c r="K570" s="87">
        <f t="shared" si="35"/>
        <v>1.2</v>
      </c>
      <c r="L570" s="87">
        <f t="shared" si="36"/>
        <v>1.2</v>
      </c>
      <c r="M570" s="46">
        <f t="shared" si="37"/>
        <v>99</v>
      </c>
      <c r="N570" s="351"/>
      <c r="O570" s="353"/>
      <c r="P570" s="355">
        <f>SUM(M570:M579)+N570+O570</f>
        <v>162</v>
      </c>
      <c r="Q570" s="353"/>
      <c r="R570" s="355"/>
      <c r="S570" s="349"/>
      <c r="T570" s="353"/>
      <c r="U570" s="349"/>
      <c r="V570" s="382"/>
      <c r="W570" s="349"/>
      <c r="X570" s="353"/>
      <c r="Y570" s="355"/>
      <c r="Z570" s="394"/>
      <c r="AA570" s="394"/>
      <c r="AB570" s="395"/>
      <c r="AC570" s="400">
        <f t="shared" ref="AC570" si="38">P570</f>
        <v>162</v>
      </c>
      <c r="AD570" s="83"/>
    </row>
    <row r="571" spans="1:30" ht="18" customHeight="1">
      <c r="A571" s="121"/>
      <c r="B571" s="109"/>
      <c r="C571" s="110"/>
      <c r="D571" s="42"/>
      <c r="E571" s="42" t="s">
        <v>278</v>
      </c>
      <c r="F571" s="42" t="s">
        <v>235</v>
      </c>
      <c r="G571" s="42">
        <v>1</v>
      </c>
      <c r="H571" s="42">
        <v>30</v>
      </c>
      <c r="I571" s="42">
        <v>30</v>
      </c>
      <c r="J571" s="173">
        <v>40</v>
      </c>
      <c r="K571" s="87">
        <f t="shared" si="35"/>
        <v>1.2</v>
      </c>
      <c r="L571" s="87">
        <f t="shared" si="36"/>
        <v>1.2</v>
      </c>
      <c r="M571" s="46">
        <f t="shared" si="37"/>
        <v>63</v>
      </c>
      <c r="N571" s="352"/>
      <c r="O571" s="354"/>
      <c r="P571" s="356"/>
      <c r="Q571" s="354"/>
      <c r="R571" s="356"/>
      <c r="S571" s="350"/>
      <c r="T571" s="354"/>
      <c r="U571" s="350"/>
      <c r="V571" s="383"/>
      <c r="W571" s="350"/>
      <c r="X571" s="354"/>
      <c r="Y571" s="356"/>
      <c r="Z571" s="397"/>
      <c r="AA571" s="397"/>
      <c r="AB571" s="396"/>
      <c r="AC571" s="401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35"/>
        <v>0</v>
      </c>
      <c r="L572" s="87">
        <f t="shared" si="36"/>
        <v>0</v>
      </c>
      <c r="M572" s="46">
        <f t="shared" si="37"/>
        <v>0</v>
      </c>
      <c r="N572" s="352"/>
      <c r="O572" s="354"/>
      <c r="P572" s="356"/>
      <c r="Q572" s="354"/>
      <c r="R572" s="356"/>
      <c r="S572" s="350"/>
      <c r="T572" s="354"/>
      <c r="U572" s="350"/>
      <c r="V572" s="383"/>
      <c r="W572" s="350"/>
      <c r="X572" s="354"/>
      <c r="Y572" s="356"/>
      <c r="Z572" s="397"/>
      <c r="AA572" s="397"/>
      <c r="AB572" s="396"/>
      <c r="AC572" s="401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35"/>
        <v>0</v>
      </c>
      <c r="L573" s="87">
        <f t="shared" si="36"/>
        <v>0</v>
      </c>
      <c r="M573" s="46">
        <f t="shared" si="37"/>
        <v>0</v>
      </c>
      <c r="N573" s="352"/>
      <c r="O573" s="354"/>
      <c r="P573" s="356"/>
      <c r="Q573" s="354"/>
      <c r="R573" s="356"/>
      <c r="S573" s="350"/>
      <c r="T573" s="354"/>
      <c r="U573" s="350"/>
      <c r="V573" s="383"/>
      <c r="W573" s="350"/>
      <c r="X573" s="354"/>
      <c r="Y573" s="356"/>
      <c r="Z573" s="397"/>
      <c r="AA573" s="397"/>
      <c r="AB573" s="396"/>
      <c r="AC573" s="401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35"/>
        <v>0</v>
      </c>
      <c r="L574" s="87">
        <f t="shared" si="36"/>
        <v>0</v>
      </c>
      <c r="M574" s="46">
        <f t="shared" si="37"/>
        <v>0</v>
      </c>
      <c r="N574" s="352"/>
      <c r="O574" s="354"/>
      <c r="P574" s="356"/>
      <c r="Q574" s="354"/>
      <c r="R574" s="356"/>
      <c r="S574" s="350"/>
      <c r="T574" s="354"/>
      <c r="U574" s="350"/>
      <c r="V574" s="383"/>
      <c r="W574" s="350"/>
      <c r="X574" s="354"/>
      <c r="Y574" s="356"/>
      <c r="Z574" s="397"/>
      <c r="AA574" s="397"/>
      <c r="AB574" s="396"/>
      <c r="AC574" s="401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35"/>
        <v>0</v>
      </c>
      <c r="L575" s="87">
        <f t="shared" si="36"/>
        <v>0</v>
      </c>
      <c r="M575" s="46">
        <f t="shared" si="37"/>
        <v>0</v>
      </c>
      <c r="N575" s="352"/>
      <c r="O575" s="354"/>
      <c r="P575" s="356"/>
      <c r="Q575" s="354"/>
      <c r="R575" s="356"/>
      <c r="S575" s="350"/>
      <c r="T575" s="354"/>
      <c r="U575" s="350"/>
      <c r="V575" s="383"/>
      <c r="W575" s="350"/>
      <c r="X575" s="354"/>
      <c r="Y575" s="356"/>
      <c r="Z575" s="397"/>
      <c r="AA575" s="397"/>
      <c r="AB575" s="396"/>
      <c r="AC575" s="401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5"/>
        <v>0</v>
      </c>
      <c r="L576" s="87">
        <f t="shared" si="36"/>
        <v>0</v>
      </c>
      <c r="M576" s="46">
        <f t="shared" si="37"/>
        <v>0</v>
      </c>
      <c r="N576" s="352"/>
      <c r="O576" s="354"/>
      <c r="P576" s="356"/>
      <c r="Q576" s="354"/>
      <c r="R576" s="356"/>
      <c r="S576" s="350"/>
      <c r="T576" s="354"/>
      <c r="U576" s="350"/>
      <c r="V576" s="383"/>
      <c r="W576" s="350"/>
      <c r="X576" s="354"/>
      <c r="Y576" s="356"/>
      <c r="Z576" s="397"/>
      <c r="AA576" s="397"/>
      <c r="AB576" s="396"/>
      <c r="AC576" s="401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5"/>
        <v>0</v>
      </c>
      <c r="L577" s="87">
        <f t="shared" si="36"/>
        <v>0</v>
      </c>
      <c r="M577" s="46">
        <f t="shared" si="37"/>
        <v>0</v>
      </c>
      <c r="N577" s="352"/>
      <c r="O577" s="354"/>
      <c r="P577" s="356"/>
      <c r="Q577" s="354"/>
      <c r="R577" s="356"/>
      <c r="S577" s="350"/>
      <c r="T577" s="354"/>
      <c r="U577" s="350"/>
      <c r="V577" s="383"/>
      <c r="W577" s="350"/>
      <c r="X577" s="354"/>
      <c r="Y577" s="356"/>
      <c r="Z577" s="397"/>
      <c r="AA577" s="397"/>
      <c r="AB577" s="396"/>
      <c r="AC577" s="401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35"/>
        <v>0</v>
      </c>
      <c r="L578" s="87">
        <f t="shared" si="36"/>
        <v>0</v>
      </c>
      <c r="M578" s="46">
        <f t="shared" si="37"/>
        <v>0</v>
      </c>
      <c r="N578" s="352"/>
      <c r="O578" s="354"/>
      <c r="P578" s="356"/>
      <c r="Q578" s="354"/>
      <c r="R578" s="356"/>
      <c r="S578" s="350"/>
      <c r="T578" s="354"/>
      <c r="U578" s="350"/>
      <c r="V578" s="383"/>
      <c r="W578" s="350"/>
      <c r="X578" s="354"/>
      <c r="Y578" s="356"/>
      <c r="Z578" s="397"/>
      <c r="AA578" s="397"/>
      <c r="AB578" s="396"/>
      <c r="AC578" s="401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35"/>
        <v>0</v>
      </c>
      <c r="L579" s="87">
        <f t="shared" si="36"/>
        <v>0</v>
      </c>
      <c r="M579" s="46">
        <f t="shared" si="37"/>
        <v>0</v>
      </c>
      <c r="N579" s="352"/>
      <c r="O579" s="354"/>
      <c r="P579" s="356"/>
      <c r="Q579" s="354"/>
      <c r="R579" s="356"/>
      <c r="S579" s="350"/>
      <c r="T579" s="354"/>
      <c r="U579" s="350"/>
      <c r="V579" s="383"/>
      <c r="W579" s="350"/>
      <c r="X579" s="354"/>
      <c r="Y579" s="356"/>
      <c r="Z579" s="397"/>
      <c r="AA579" s="397"/>
      <c r="AB579" s="396"/>
      <c r="AC579" s="401"/>
      <c r="AD579" s="83"/>
    </row>
    <row r="580" spans="1:30" ht="18" customHeight="1">
      <c r="A580" s="104">
        <v>30</v>
      </c>
      <c r="B580" s="91" t="s">
        <v>303</v>
      </c>
      <c r="C580" s="101" t="s">
        <v>304</v>
      </c>
      <c r="D580" s="42">
        <v>71400119913</v>
      </c>
      <c r="E580" s="42" t="s">
        <v>161</v>
      </c>
      <c r="F580" s="42" t="s">
        <v>305</v>
      </c>
      <c r="G580" s="42" t="s">
        <v>306</v>
      </c>
      <c r="H580" s="42">
        <v>30</v>
      </c>
      <c r="I580" s="42">
        <v>60</v>
      </c>
      <c r="J580" s="173">
        <v>49</v>
      </c>
      <c r="K580" s="87">
        <f t="shared" si="35"/>
        <v>1.2</v>
      </c>
      <c r="L580" s="87">
        <f t="shared" si="36"/>
        <v>1.2</v>
      </c>
      <c r="M580" s="46">
        <f t="shared" si="37"/>
        <v>90</v>
      </c>
      <c r="N580" s="351"/>
      <c r="O580" s="353"/>
      <c r="P580" s="355">
        <f>SUM(M580:M589)+N580+O580</f>
        <v>90</v>
      </c>
      <c r="Q580" s="353"/>
      <c r="R580" s="355"/>
      <c r="S580" s="349"/>
      <c r="T580" s="353"/>
      <c r="U580" s="349"/>
      <c r="V580" s="382"/>
      <c r="W580" s="349"/>
      <c r="X580" s="353"/>
      <c r="Y580" s="355"/>
      <c r="Z580" s="394"/>
      <c r="AA580" s="394"/>
      <c r="AB580" s="395"/>
      <c r="AC580" s="400">
        <f t="shared" ref="AC580" si="39">P580</f>
        <v>90</v>
      </c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5"/>
        <v>0</v>
      </c>
      <c r="L581" s="87">
        <f t="shared" si="36"/>
        <v>0</v>
      </c>
      <c r="M581" s="46">
        <f t="shared" si="37"/>
        <v>0</v>
      </c>
      <c r="N581" s="352"/>
      <c r="O581" s="354"/>
      <c r="P581" s="356"/>
      <c r="Q581" s="354"/>
      <c r="R581" s="356"/>
      <c r="S581" s="350"/>
      <c r="T581" s="354"/>
      <c r="U581" s="350"/>
      <c r="V581" s="383"/>
      <c r="W581" s="350"/>
      <c r="X581" s="354"/>
      <c r="Y581" s="356"/>
      <c r="Z581" s="397"/>
      <c r="AA581" s="397"/>
      <c r="AB581" s="396"/>
      <c r="AC581" s="401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35"/>
        <v>0</v>
      </c>
      <c r="L582" s="87">
        <f t="shared" si="36"/>
        <v>0</v>
      </c>
      <c r="M582" s="46">
        <f t="shared" si="37"/>
        <v>0</v>
      </c>
      <c r="N582" s="352"/>
      <c r="O582" s="354"/>
      <c r="P582" s="356"/>
      <c r="Q582" s="354"/>
      <c r="R582" s="356"/>
      <c r="S582" s="350"/>
      <c r="T582" s="354"/>
      <c r="U582" s="350"/>
      <c r="V582" s="383"/>
      <c r="W582" s="350"/>
      <c r="X582" s="354"/>
      <c r="Y582" s="356"/>
      <c r="Z582" s="397"/>
      <c r="AA582" s="397"/>
      <c r="AB582" s="396"/>
      <c r="AC582" s="401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5"/>
        <v>0</v>
      </c>
      <c r="L583" s="87">
        <f t="shared" si="36"/>
        <v>0</v>
      </c>
      <c r="M583" s="46">
        <f t="shared" si="37"/>
        <v>0</v>
      </c>
      <c r="N583" s="352"/>
      <c r="O583" s="354"/>
      <c r="P583" s="356"/>
      <c r="Q583" s="354"/>
      <c r="R583" s="356"/>
      <c r="S583" s="350"/>
      <c r="T583" s="354"/>
      <c r="U583" s="350"/>
      <c r="V583" s="383"/>
      <c r="W583" s="350"/>
      <c r="X583" s="354"/>
      <c r="Y583" s="356"/>
      <c r="Z583" s="397"/>
      <c r="AA583" s="397"/>
      <c r="AB583" s="396"/>
      <c r="AC583" s="401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5"/>
        <v>0</v>
      </c>
      <c r="L584" s="87">
        <f t="shared" si="36"/>
        <v>0</v>
      </c>
      <c r="M584" s="46">
        <f t="shared" si="37"/>
        <v>0</v>
      </c>
      <c r="N584" s="352"/>
      <c r="O584" s="354"/>
      <c r="P584" s="356"/>
      <c r="Q584" s="354"/>
      <c r="R584" s="356"/>
      <c r="S584" s="350"/>
      <c r="T584" s="354"/>
      <c r="U584" s="350"/>
      <c r="V584" s="383"/>
      <c r="W584" s="350"/>
      <c r="X584" s="354"/>
      <c r="Y584" s="356"/>
      <c r="Z584" s="397"/>
      <c r="AA584" s="397"/>
      <c r="AB584" s="396"/>
      <c r="AC584" s="401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5"/>
        <v>0</v>
      </c>
      <c r="L585" s="87">
        <f t="shared" si="36"/>
        <v>0</v>
      </c>
      <c r="M585" s="46">
        <f t="shared" si="37"/>
        <v>0</v>
      </c>
      <c r="N585" s="352"/>
      <c r="O585" s="354"/>
      <c r="P585" s="356"/>
      <c r="Q585" s="354"/>
      <c r="R585" s="356"/>
      <c r="S585" s="350"/>
      <c r="T585" s="354"/>
      <c r="U585" s="350"/>
      <c r="V585" s="383"/>
      <c r="W585" s="350"/>
      <c r="X585" s="354"/>
      <c r="Y585" s="356"/>
      <c r="Z585" s="397"/>
      <c r="AA585" s="397"/>
      <c r="AB585" s="396"/>
      <c r="AC585" s="401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5"/>
        <v>0</v>
      </c>
      <c r="L586" s="87">
        <f t="shared" si="36"/>
        <v>0</v>
      </c>
      <c r="M586" s="46">
        <f t="shared" si="37"/>
        <v>0</v>
      </c>
      <c r="N586" s="352"/>
      <c r="O586" s="354"/>
      <c r="P586" s="356"/>
      <c r="Q586" s="354"/>
      <c r="R586" s="356"/>
      <c r="S586" s="350"/>
      <c r="T586" s="354"/>
      <c r="U586" s="350"/>
      <c r="V586" s="383"/>
      <c r="W586" s="350"/>
      <c r="X586" s="354"/>
      <c r="Y586" s="356"/>
      <c r="Z586" s="397"/>
      <c r="AA586" s="397"/>
      <c r="AB586" s="396"/>
      <c r="AC586" s="401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ref="K587:K650" si="40">IF(OR(LEFT(E587,2)="ĐA",LEFT(E587,2)="DA",LEFT(E587,5)="Đồ án",LEFT(E587,5)="Đồán ",LEFT(E587,9)="Sinh hoạt",LEFT(E587,9)="sinh hoạt",LEFT(E587,6)="Cố vấn",LEFT(E587,6)="cố vấn",LEFT(E587,4)="cvht",LEFT(E587,4)="CVHT",LEFT(E587,4)="shcn",LEFT(E587,4)="SHCN"),0,(IF(AND(H587&gt;0,J587&gt;0),IF(J587&gt;60,1.3,IF(J587&gt;35,1.2,1)),0)))</f>
        <v>0</v>
      </c>
      <c r="L587" s="87">
        <f t="shared" ref="L587:L650" si="41">IF(OR(LEFT(E587,2)="ĐA",LEFT(E587,2)="DA",LEFT(E587,5)="Đồ án",LEFT(E587,5)="Đồán "),0,IF(AND(J587&gt;0,I587&gt;0),IF(AND(OR(LEFT(E587,4)="GDQP",LEFT(E587,4)="gdqp",LEFT(E587,19)="Giáo dục quốc phòng"),J587&gt;50),1.3,IF(J587&gt;35,1.2,IF(J587&gt;29,1.1,1))),0))</f>
        <v>0</v>
      </c>
      <c r="M587" s="46">
        <f t="shared" ref="M587:M650" si="42">ROUND(IF(OR(LEFT(E587,2)="ĐA",LEFT(E587,2)="DA",LEFT(E587,5)="Đồ án",LEFT(E587,5)="Đồán "),J587*0.5,(IF(H587&gt;0,H587*K587,"0")+IF(I587&gt;0,(I587*0.75)*L587,"0"))),1)</f>
        <v>0</v>
      </c>
      <c r="N587" s="352"/>
      <c r="O587" s="354"/>
      <c r="P587" s="356"/>
      <c r="Q587" s="354"/>
      <c r="R587" s="356"/>
      <c r="S587" s="350"/>
      <c r="T587" s="354"/>
      <c r="U587" s="350"/>
      <c r="V587" s="383"/>
      <c r="W587" s="350"/>
      <c r="X587" s="354"/>
      <c r="Y587" s="356"/>
      <c r="Z587" s="397"/>
      <c r="AA587" s="397"/>
      <c r="AB587" s="396"/>
      <c r="AC587" s="401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40"/>
        <v>0</v>
      </c>
      <c r="L588" s="87">
        <f t="shared" si="41"/>
        <v>0</v>
      </c>
      <c r="M588" s="46">
        <f t="shared" si="42"/>
        <v>0</v>
      </c>
      <c r="N588" s="352"/>
      <c r="O588" s="354"/>
      <c r="P588" s="356"/>
      <c r="Q588" s="354"/>
      <c r="R588" s="356"/>
      <c r="S588" s="350"/>
      <c r="T588" s="354"/>
      <c r="U588" s="350"/>
      <c r="V588" s="383"/>
      <c r="W588" s="350"/>
      <c r="X588" s="354"/>
      <c r="Y588" s="356"/>
      <c r="Z588" s="397"/>
      <c r="AA588" s="397"/>
      <c r="AB588" s="396"/>
      <c r="AC588" s="401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40"/>
        <v>0</v>
      </c>
      <c r="L589" s="87">
        <f t="shared" si="41"/>
        <v>0</v>
      </c>
      <c r="M589" s="46">
        <f t="shared" si="42"/>
        <v>0</v>
      </c>
      <c r="N589" s="352"/>
      <c r="O589" s="354"/>
      <c r="P589" s="356"/>
      <c r="Q589" s="354"/>
      <c r="R589" s="356"/>
      <c r="S589" s="350"/>
      <c r="T589" s="354"/>
      <c r="U589" s="350"/>
      <c r="V589" s="383"/>
      <c r="W589" s="350"/>
      <c r="X589" s="354"/>
      <c r="Y589" s="356"/>
      <c r="Z589" s="397"/>
      <c r="AA589" s="397"/>
      <c r="AB589" s="396"/>
      <c r="AC589" s="401"/>
      <c r="AD589" s="83"/>
    </row>
    <row r="590" spans="1:30" ht="18" customHeight="1">
      <c r="A590" s="104">
        <v>31</v>
      </c>
      <c r="B590" s="91" t="s">
        <v>221</v>
      </c>
      <c r="C590" s="101" t="s">
        <v>43</v>
      </c>
      <c r="D590" s="42"/>
      <c r="E590" s="43" t="s">
        <v>161</v>
      </c>
      <c r="F590" s="44" t="s">
        <v>450</v>
      </c>
      <c r="G590" s="170">
        <v>2</v>
      </c>
      <c r="H590" s="140">
        <v>30</v>
      </c>
      <c r="I590" s="140">
        <v>60</v>
      </c>
      <c r="J590" s="173">
        <v>40</v>
      </c>
      <c r="K590" s="87">
        <f t="shared" si="40"/>
        <v>1.2</v>
      </c>
      <c r="L590" s="87">
        <f t="shared" si="41"/>
        <v>1.2</v>
      </c>
      <c r="M590" s="46">
        <f t="shared" si="42"/>
        <v>90</v>
      </c>
      <c r="N590" s="351">
        <v>67.5</v>
      </c>
      <c r="O590" s="353"/>
      <c r="P590" s="355">
        <f>SUM(M590:M599)+N590+O590</f>
        <v>157.5</v>
      </c>
      <c r="Q590" s="353"/>
      <c r="R590" s="355"/>
      <c r="S590" s="349"/>
      <c r="T590" s="353"/>
      <c r="U590" s="349"/>
      <c r="V590" s="382"/>
      <c r="W590" s="349"/>
      <c r="X590" s="353"/>
      <c r="Y590" s="355"/>
      <c r="Z590" s="394"/>
      <c r="AA590" s="394"/>
      <c r="AB590" s="395"/>
      <c r="AC590" s="400">
        <f t="shared" ref="AC590" si="43">P590</f>
        <v>157.5</v>
      </c>
      <c r="AD590" s="83"/>
    </row>
    <row r="591" spans="1:30" ht="18" customHeight="1">
      <c r="A591" s="121"/>
      <c r="B591" s="109"/>
      <c r="C591" s="110"/>
      <c r="D591" s="42"/>
      <c r="E591" s="127" t="s">
        <v>173</v>
      </c>
      <c r="F591" s="42" t="s">
        <v>333</v>
      </c>
      <c r="G591" s="42"/>
      <c r="H591" s="42"/>
      <c r="I591" s="42"/>
      <c r="J591" s="173"/>
      <c r="K591" s="87">
        <f t="shared" si="40"/>
        <v>0</v>
      </c>
      <c r="L591" s="87">
        <f t="shared" si="41"/>
        <v>0</v>
      </c>
      <c r="M591" s="46">
        <f t="shared" si="42"/>
        <v>0</v>
      </c>
      <c r="N591" s="352"/>
      <c r="O591" s="354"/>
      <c r="P591" s="356"/>
      <c r="Q591" s="354"/>
      <c r="R591" s="356"/>
      <c r="S591" s="350"/>
      <c r="T591" s="354"/>
      <c r="U591" s="350"/>
      <c r="V591" s="383"/>
      <c r="W591" s="350"/>
      <c r="X591" s="354"/>
      <c r="Y591" s="356"/>
      <c r="Z591" s="397"/>
      <c r="AA591" s="397"/>
      <c r="AB591" s="396"/>
      <c r="AC591" s="401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40"/>
        <v>0</v>
      </c>
      <c r="L592" s="87">
        <f t="shared" si="41"/>
        <v>0</v>
      </c>
      <c r="M592" s="46">
        <f t="shared" si="42"/>
        <v>0</v>
      </c>
      <c r="N592" s="352"/>
      <c r="O592" s="354"/>
      <c r="P592" s="356"/>
      <c r="Q592" s="354"/>
      <c r="R592" s="356"/>
      <c r="S592" s="350"/>
      <c r="T592" s="354"/>
      <c r="U592" s="350"/>
      <c r="V592" s="383"/>
      <c r="W592" s="350"/>
      <c r="X592" s="354"/>
      <c r="Y592" s="356"/>
      <c r="Z592" s="397"/>
      <c r="AA592" s="397"/>
      <c r="AB592" s="396"/>
      <c r="AC592" s="401"/>
      <c r="AD592" s="83"/>
    </row>
    <row r="593" spans="1:30" ht="20.25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40"/>
        <v>0</v>
      </c>
      <c r="L593" s="87">
        <f t="shared" si="41"/>
        <v>0</v>
      </c>
      <c r="M593" s="46">
        <f t="shared" si="42"/>
        <v>0</v>
      </c>
      <c r="N593" s="352"/>
      <c r="O593" s="354"/>
      <c r="P593" s="356"/>
      <c r="Q593" s="354"/>
      <c r="R593" s="356"/>
      <c r="S593" s="350"/>
      <c r="T593" s="354"/>
      <c r="U593" s="350"/>
      <c r="V593" s="383"/>
      <c r="W593" s="350"/>
      <c r="X593" s="354"/>
      <c r="Y593" s="356"/>
      <c r="Z593" s="397"/>
      <c r="AA593" s="397"/>
      <c r="AB593" s="396"/>
      <c r="AC593" s="401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40"/>
        <v>0</v>
      </c>
      <c r="L594" s="87">
        <f t="shared" si="41"/>
        <v>0</v>
      </c>
      <c r="M594" s="46">
        <f t="shared" si="42"/>
        <v>0</v>
      </c>
      <c r="N594" s="352"/>
      <c r="O594" s="354"/>
      <c r="P594" s="356"/>
      <c r="Q594" s="354"/>
      <c r="R594" s="356"/>
      <c r="S594" s="350"/>
      <c r="T594" s="354"/>
      <c r="U594" s="350"/>
      <c r="V594" s="383"/>
      <c r="W594" s="350"/>
      <c r="X594" s="354"/>
      <c r="Y594" s="356"/>
      <c r="Z594" s="397"/>
      <c r="AA594" s="397"/>
      <c r="AB594" s="396"/>
      <c r="AC594" s="401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40"/>
        <v>0</v>
      </c>
      <c r="L595" s="87">
        <f t="shared" si="41"/>
        <v>0</v>
      </c>
      <c r="M595" s="46">
        <f t="shared" si="42"/>
        <v>0</v>
      </c>
      <c r="N595" s="352"/>
      <c r="O595" s="354"/>
      <c r="P595" s="356"/>
      <c r="Q595" s="354"/>
      <c r="R595" s="356"/>
      <c r="S595" s="350"/>
      <c r="T595" s="354"/>
      <c r="U595" s="350"/>
      <c r="V595" s="383"/>
      <c r="W595" s="350"/>
      <c r="X595" s="354"/>
      <c r="Y595" s="356"/>
      <c r="Z595" s="397"/>
      <c r="AA595" s="397"/>
      <c r="AB595" s="396"/>
      <c r="AC595" s="401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40"/>
        <v>0</v>
      </c>
      <c r="L596" s="87">
        <f t="shared" si="41"/>
        <v>0</v>
      </c>
      <c r="M596" s="46">
        <f t="shared" si="42"/>
        <v>0</v>
      </c>
      <c r="N596" s="352"/>
      <c r="O596" s="354"/>
      <c r="P596" s="356"/>
      <c r="Q596" s="354"/>
      <c r="R596" s="356"/>
      <c r="S596" s="350"/>
      <c r="T596" s="354"/>
      <c r="U596" s="350"/>
      <c r="V596" s="383"/>
      <c r="W596" s="350"/>
      <c r="X596" s="354"/>
      <c r="Y596" s="356"/>
      <c r="Z596" s="397"/>
      <c r="AA596" s="397"/>
      <c r="AB596" s="396"/>
      <c r="AC596" s="401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40"/>
        <v>0</v>
      </c>
      <c r="L597" s="87">
        <f t="shared" si="41"/>
        <v>0</v>
      </c>
      <c r="M597" s="46">
        <f t="shared" si="42"/>
        <v>0</v>
      </c>
      <c r="N597" s="352"/>
      <c r="O597" s="354"/>
      <c r="P597" s="356"/>
      <c r="Q597" s="354"/>
      <c r="R597" s="356"/>
      <c r="S597" s="350"/>
      <c r="T597" s="354"/>
      <c r="U597" s="350"/>
      <c r="V597" s="383"/>
      <c r="W597" s="350"/>
      <c r="X597" s="354"/>
      <c r="Y597" s="356"/>
      <c r="Z597" s="397"/>
      <c r="AA597" s="397"/>
      <c r="AB597" s="396"/>
      <c r="AC597" s="401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40"/>
        <v>0</v>
      </c>
      <c r="L598" s="87">
        <f t="shared" si="41"/>
        <v>0</v>
      </c>
      <c r="M598" s="46">
        <f t="shared" si="42"/>
        <v>0</v>
      </c>
      <c r="N598" s="352"/>
      <c r="O598" s="354"/>
      <c r="P598" s="356"/>
      <c r="Q598" s="354"/>
      <c r="R598" s="356"/>
      <c r="S598" s="350"/>
      <c r="T598" s="354"/>
      <c r="U598" s="350"/>
      <c r="V598" s="383"/>
      <c r="W598" s="350"/>
      <c r="X598" s="354"/>
      <c r="Y598" s="356"/>
      <c r="Z598" s="397"/>
      <c r="AA598" s="397"/>
      <c r="AB598" s="396"/>
      <c r="AC598" s="401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40"/>
        <v>0</v>
      </c>
      <c r="L599" s="87">
        <f t="shared" si="41"/>
        <v>0</v>
      </c>
      <c r="M599" s="46">
        <f t="shared" si="42"/>
        <v>0</v>
      </c>
      <c r="N599" s="352"/>
      <c r="O599" s="354"/>
      <c r="P599" s="356"/>
      <c r="Q599" s="354"/>
      <c r="R599" s="356"/>
      <c r="S599" s="350"/>
      <c r="T599" s="354"/>
      <c r="U599" s="350"/>
      <c r="V599" s="383"/>
      <c r="W599" s="350"/>
      <c r="X599" s="354"/>
      <c r="Y599" s="356"/>
      <c r="Z599" s="397"/>
      <c r="AA599" s="397"/>
      <c r="AB599" s="396"/>
      <c r="AC599" s="401"/>
      <c r="AD599" s="83"/>
    </row>
    <row r="600" spans="1:30" ht="18" customHeight="1">
      <c r="A600" s="104">
        <v>32</v>
      </c>
      <c r="B600" s="175" t="s">
        <v>212</v>
      </c>
      <c r="C600" s="176" t="s">
        <v>213</v>
      </c>
      <c r="D600" s="177">
        <v>20200013101</v>
      </c>
      <c r="E600" s="178" t="s">
        <v>214</v>
      </c>
      <c r="F600" s="179" t="s">
        <v>197</v>
      </c>
      <c r="G600" s="180">
        <v>1</v>
      </c>
      <c r="H600" s="181">
        <v>30</v>
      </c>
      <c r="I600" s="181"/>
      <c r="J600" s="182">
        <v>55</v>
      </c>
      <c r="K600" s="87">
        <f t="shared" si="40"/>
        <v>1.2</v>
      </c>
      <c r="L600" s="87">
        <f t="shared" si="41"/>
        <v>0</v>
      </c>
      <c r="M600" s="46">
        <f t="shared" si="42"/>
        <v>36</v>
      </c>
      <c r="N600" s="360">
        <v>67.5</v>
      </c>
      <c r="O600" s="360"/>
      <c r="P600" s="355">
        <f>SUM(M600:M609)+N600+O600</f>
        <v>139.5</v>
      </c>
      <c r="Q600" s="353"/>
      <c r="R600" s="355"/>
      <c r="S600" s="373"/>
      <c r="T600" s="360"/>
      <c r="U600" s="373"/>
      <c r="V600" s="360"/>
      <c r="W600" s="373"/>
      <c r="X600" s="360"/>
      <c r="Y600" s="355"/>
      <c r="Z600" s="394"/>
      <c r="AA600" s="394"/>
      <c r="AB600" s="395"/>
      <c r="AC600" s="400">
        <f>P600</f>
        <v>139.5</v>
      </c>
      <c r="AD600" s="83"/>
    </row>
    <row r="601" spans="1:30" ht="18" customHeight="1">
      <c r="A601" s="121"/>
      <c r="B601" s="191"/>
      <c r="C601" s="192"/>
      <c r="D601" s="177"/>
      <c r="E601" s="127" t="s">
        <v>173</v>
      </c>
      <c r="F601" s="199" t="s">
        <v>185</v>
      </c>
      <c r="G601" s="180"/>
      <c r="H601" s="181"/>
      <c r="I601" s="181"/>
      <c r="J601" s="182"/>
      <c r="K601" s="87">
        <f t="shared" si="40"/>
        <v>0</v>
      </c>
      <c r="L601" s="87">
        <f t="shared" si="41"/>
        <v>0</v>
      </c>
      <c r="M601" s="46">
        <f t="shared" si="42"/>
        <v>0</v>
      </c>
      <c r="N601" s="361"/>
      <c r="O601" s="361"/>
      <c r="P601" s="356"/>
      <c r="Q601" s="354"/>
      <c r="R601" s="356"/>
      <c r="S601" s="374"/>
      <c r="T601" s="361"/>
      <c r="U601" s="374"/>
      <c r="V601" s="361"/>
      <c r="W601" s="374"/>
      <c r="X601" s="361"/>
      <c r="Y601" s="356"/>
      <c r="Z601" s="397"/>
      <c r="AA601" s="397"/>
      <c r="AB601" s="396"/>
      <c r="AC601" s="401"/>
      <c r="AD601" s="83"/>
    </row>
    <row r="602" spans="1:30" ht="18" customHeight="1">
      <c r="A602" s="121"/>
      <c r="B602" s="191"/>
      <c r="C602" s="192"/>
      <c r="D602" s="177"/>
      <c r="E602" s="178" t="s">
        <v>214</v>
      </c>
      <c r="F602" s="226" t="s">
        <v>368</v>
      </c>
      <c r="G602" s="180">
        <v>1</v>
      </c>
      <c r="H602" s="181">
        <v>30</v>
      </c>
      <c r="I602" s="181"/>
      <c r="J602" s="182">
        <v>55</v>
      </c>
      <c r="K602" s="87">
        <f t="shared" si="40"/>
        <v>1.2</v>
      </c>
      <c r="L602" s="87">
        <f t="shared" si="41"/>
        <v>0</v>
      </c>
      <c r="M602" s="46">
        <f t="shared" si="42"/>
        <v>36</v>
      </c>
      <c r="N602" s="361"/>
      <c r="O602" s="361"/>
      <c r="P602" s="356"/>
      <c r="Q602" s="354"/>
      <c r="R602" s="356"/>
      <c r="S602" s="374"/>
      <c r="T602" s="361"/>
      <c r="U602" s="374"/>
      <c r="V602" s="361"/>
      <c r="W602" s="374"/>
      <c r="X602" s="361"/>
      <c r="Y602" s="356"/>
      <c r="Z602" s="397"/>
      <c r="AA602" s="397"/>
      <c r="AB602" s="396"/>
      <c r="AC602" s="401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40"/>
        <v>0</v>
      </c>
      <c r="L603" s="87">
        <f t="shared" si="41"/>
        <v>0</v>
      </c>
      <c r="M603" s="46">
        <f t="shared" si="42"/>
        <v>0</v>
      </c>
      <c r="N603" s="361"/>
      <c r="O603" s="361"/>
      <c r="P603" s="356"/>
      <c r="Q603" s="354"/>
      <c r="R603" s="356"/>
      <c r="S603" s="374"/>
      <c r="T603" s="361"/>
      <c r="U603" s="374"/>
      <c r="V603" s="361"/>
      <c r="W603" s="374"/>
      <c r="X603" s="361"/>
      <c r="Y603" s="356"/>
      <c r="Z603" s="397"/>
      <c r="AA603" s="397"/>
      <c r="AB603" s="396"/>
      <c r="AC603" s="401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40"/>
        <v>0</v>
      </c>
      <c r="L604" s="87">
        <f t="shared" si="41"/>
        <v>0</v>
      </c>
      <c r="M604" s="46">
        <f t="shared" si="42"/>
        <v>0</v>
      </c>
      <c r="N604" s="361"/>
      <c r="O604" s="361"/>
      <c r="P604" s="356"/>
      <c r="Q604" s="354"/>
      <c r="R604" s="356"/>
      <c r="S604" s="374"/>
      <c r="T604" s="361"/>
      <c r="U604" s="374"/>
      <c r="V604" s="361"/>
      <c r="W604" s="374"/>
      <c r="X604" s="361"/>
      <c r="Y604" s="356"/>
      <c r="Z604" s="397"/>
      <c r="AA604" s="397"/>
      <c r="AB604" s="396"/>
      <c r="AC604" s="401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40"/>
        <v>0</v>
      </c>
      <c r="L605" s="87">
        <f t="shared" si="41"/>
        <v>0</v>
      </c>
      <c r="M605" s="46">
        <f t="shared" si="42"/>
        <v>0</v>
      </c>
      <c r="N605" s="361"/>
      <c r="O605" s="361"/>
      <c r="P605" s="356"/>
      <c r="Q605" s="354"/>
      <c r="R605" s="356"/>
      <c r="S605" s="374"/>
      <c r="T605" s="361"/>
      <c r="U605" s="374"/>
      <c r="V605" s="361"/>
      <c r="W605" s="374"/>
      <c r="X605" s="361"/>
      <c r="Y605" s="356"/>
      <c r="Z605" s="397"/>
      <c r="AA605" s="397"/>
      <c r="AB605" s="396"/>
      <c r="AC605" s="401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40"/>
        <v>0</v>
      </c>
      <c r="L606" s="87">
        <f t="shared" si="41"/>
        <v>0</v>
      </c>
      <c r="M606" s="46">
        <f t="shared" si="42"/>
        <v>0</v>
      </c>
      <c r="N606" s="361"/>
      <c r="O606" s="361"/>
      <c r="P606" s="356"/>
      <c r="Q606" s="354"/>
      <c r="R606" s="356"/>
      <c r="S606" s="374"/>
      <c r="T606" s="361"/>
      <c r="U606" s="374"/>
      <c r="V606" s="361"/>
      <c r="W606" s="374"/>
      <c r="X606" s="361"/>
      <c r="Y606" s="356"/>
      <c r="Z606" s="397"/>
      <c r="AA606" s="397"/>
      <c r="AB606" s="396"/>
      <c r="AC606" s="401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40"/>
        <v>0</v>
      </c>
      <c r="L607" s="87">
        <f t="shared" si="41"/>
        <v>0</v>
      </c>
      <c r="M607" s="46">
        <f t="shared" si="42"/>
        <v>0</v>
      </c>
      <c r="N607" s="361"/>
      <c r="O607" s="361"/>
      <c r="P607" s="356"/>
      <c r="Q607" s="354"/>
      <c r="R607" s="356"/>
      <c r="S607" s="374"/>
      <c r="T607" s="361"/>
      <c r="U607" s="374"/>
      <c r="V607" s="361"/>
      <c r="W607" s="374"/>
      <c r="X607" s="361"/>
      <c r="Y607" s="356"/>
      <c r="Z607" s="397"/>
      <c r="AA607" s="397"/>
      <c r="AB607" s="396"/>
      <c r="AC607" s="401"/>
      <c r="AD607" s="83"/>
    </row>
    <row r="608" spans="1:30" ht="18" hidden="1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40"/>
        <v>0</v>
      </c>
      <c r="L608" s="87">
        <f t="shared" si="41"/>
        <v>0</v>
      </c>
      <c r="M608" s="46">
        <f t="shared" si="42"/>
        <v>0</v>
      </c>
      <c r="N608" s="361"/>
      <c r="O608" s="361"/>
      <c r="P608" s="356"/>
      <c r="Q608" s="354"/>
      <c r="R608" s="356"/>
      <c r="S608" s="374"/>
      <c r="T608" s="361"/>
      <c r="U608" s="374"/>
      <c r="V608" s="361"/>
      <c r="W608" s="374"/>
      <c r="X608" s="361"/>
      <c r="Y608" s="356"/>
      <c r="Z608" s="397"/>
      <c r="AA608" s="397"/>
      <c r="AB608" s="396"/>
      <c r="AC608" s="401"/>
      <c r="AD608" s="83"/>
    </row>
    <row r="609" spans="1:30" ht="18" hidden="1" customHeight="1">
      <c r="A609" s="121"/>
      <c r="B609" s="191"/>
      <c r="C609" s="192"/>
      <c r="D609" s="177"/>
      <c r="E609" s="178"/>
      <c r="F609" s="179"/>
      <c r="G609" s="180"/>
      <c r="H609" s="181"/>
      <c r="I609" s="181"/>
      <c r="J609" s="182"/>
      <c r="K609" s="87">
        <f t="shared" si="40"/>
        <v>0</v>
      </c>
      <c r="L609" s="87">
        <f t="shared" si="41"/>
        <v>0</v>
      </c>
      <c r="M609" s="46">
        <f t="shared" si="42"/>
        <v>0</v>
      </c>
      <c r="N609" s="361"/>
      <c r="O609" s="361"/>
      <c r="P609" s="356"/>
      <c r="Q609" s="354"/>
      <c r="R609" s="356"/>
      <c r="S609" s="374"/>
      <c r="T609" s="361"/>
      <c r="U609" s="374"/>
      <c r="V609" s="361"/>
      <c r="W609" s="374"/>
      <c r="X609" s="361"/>
      <c r="Y609" s="356"/>
      <c r="Z609" s="397"/>
      <c r="AA609" s="397"/>
      <c r="AB609" s="396"/>
      <c r="AC609" s="401"/>
      <c r="AD609" s="83"/>
    </row>
    <row r="610" spans="1:30" ht="18" customHeight="1">
      <c r="A610" s="104">
        <v>33</v>
      </c>
      <c r="B610" s="60" t="s">
        <v>466</v>
      </c>
      <c r="C610" s="61" t="s">
        <v>463</v>
      </c>
      <c r="D610" s="64"/>
      <c r="E610" s="43" t="s">
        <v>161</v>
      </c>
      <c r="F610" s="44" t="s">
        <v>391</v>
      </c>
      <c r="G610" s="86">
        <v>2</v>
      </c>
      <c r="H610" s="86">
        <v>30</v>
      </c>
      <c r="I610" s="70">
        <v>60</v>
      </c>
      <c r="J610" s="106">
        <v>40</v>
      </c>
      <c r="K610" s="87">
        <f t="shared" si="40"/>
        <v>1.2</v>
      </c>
      <c r="L610" s="87">
        <f t="shared" si="41"/>
        <v>1.2</v>
      </c>
      <c r="M610" s="46">
        <f t="shared" si="42"/>
        <v>90</v>
      </c>
      <c r="N610" s="351"/>
      <c r="O610" s="353"/>
      <c r="P610" s="355">
        <f>M610</f>
        <v>90</v>
      </c>
      <c r="Q610" s="353"/>
      <c r="R610" s="355"/>
      <c r="S610" s="349"/>
      <c r="T610" s="353"/>
      <c r="U610" s="349"/>
      <c r="V610" s="382"/>
      <c r="W610" s="349"/>
      <c r="X610" s="353"/>
      <c r="Y610" s="355"/>
      <c r="Z610" s="394"/>
      <c r="AA610" s="394"/>
      <c r="AB610" s="395"/>
      <c r="AC610" s="400">
        <f>P610</f>
        <v>90</v>
      </c>
      <c r="AD610" s="83"/>
    </row>
    <row r="611" spans="1:30" ht="18" hidden="1" customHeight="1">
      <c r="A611" s="90"/>
      <c r="B611" s="107"/>
      <c r="C611" s="108"/>
      <c r="D611" s="64"/>
      <c r="E611" s="43"/>
      <c r="F611" s="44"/>
      <c r="G611" s="86"/>
      <c r="H611" s="86"/>
      <c r="I611" s="70"/>
      <c r="J611" s="106"/>
      <c r="K611" s="87">
        <f t="shared" si="40"/>
        <v>0</v>
      </c>
      <c r="L611" s="87">
        <f t="shared" si="41"/>
        <v>0</v>
      </c>
      <c r="M611" s="46">
        <f t="shared" si="42"/>
        <v>0</v>
      </c>
      <c r="N611" s="347"/>
      <c r="O611" s="347"/>
      <c r="P611" s="356"/>
      <c r="Q611" s="347"/>
      <c r="R611" s="347"/>
      <c r="S611" s="347"/>
      <c r="T611" s="347"/>
      <c r="U611" s="347"/>
      <c r="V611" s="347"/>
      <c r="W611" s="347"/>
      <c r="X611" s="347"/>
      <c r="Y611" s="347"/>
      <c r="Z611" s="347"/>
      <c r="AA611" s="347"/>
      <c r="AB611" s="347"/>
      <c r="AC611" s="347"/>
      <c r="AD611" s="83"/>
    </row>
    <row r="612" spans="1:30" ht="18" hidden="1" customHeight="1">
      <c r="A612" s="90"/>
      <c r="B612" s="107"/>
      <c r="C612" s="108"/>
      <c r="D612" s="64"/>
      <c r="E612" s="43"/>
      <c r="F612" s="44"/>
      <c r="G612" s="86"/>
      <c r="H612" s="86"/>
      <c r="I612" s="70"/>
      <c r="J612" s="106"/>
      <c r="K612" s="87">
        <f t="shared" si="40"/>
        <v>0</v>
      </c>
      <c r="L612" s="87">
        <f t="shared" si="41"/>
        <v>0</v>
      </c>
      <c r="M612" s="46">
        <f t="shared" si="42"/>
        <v>0</v>
      </c>
      <c r="N612" s="347"/>
      <c r="O612" s="347"/>
      <c r="P612" s="356"/>
      <c r="Q612" s="347"/>
      <c r="R612" s="347"/>
      <c r="S612" s="347"/>
      <c r="T612" s="347"/>
      <c r="U612" s="347"/>
      <c r="V612" s="347"/>
      <c r="W612" s="347"/>
      <c r="X612" s="347"/>
      <c r="Y612" s="347"/>
      <c r="Z612" s="347"/>
      <c r="AA612" s="347"/>
      <c r="AB612" s="347"/>
      <c r="AC612" s="347"/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86"/>
      <c r="I613" s="70"/>
      <c r="J613" s="106"/>
      <c r="K613" s="87">
        <f t="shared" si="40"/>
        <v>0</v>
      </c>
      <c r="L613" s="87">
        <f t="shared" si="41"/>
        <v>0</v>
      </c>
      <c r="M613" s="46">
        <f t="shared" si="42"/>
        <v>0</v>
      </c>
      <c r="N613" s="347"/>
      <c r="O613" s="347"/>
      <c r="P613" s="356"/>
      <c r="Q613" s="347"/>
      <c r="R613" s="347"/>
      <c r="S613" s="347"/>
      <c r="T613" s="347"/>
      <c r="U613" s="347"/>
      <c r="V613" s="347"/>
      <c r="W613" s="347"/>
      <c r="X613" s="347"/>
      <c r="Y613" s="347"/>
      <c r="Z613" s="347"/>
      <c r="AA613" s="347"/>
      <c r="AB613" s="347"/>
      <c r="AC613" s="347"/>
      <c r="AD613" s="83"/>
    </row>
    <row r="614" spans="1:30" ht="18" hidden="1" customHeight="1">
      <c r="A614" s="90"/>
      <c r="B614" s="107"/>
      <c r="C614" s="108"/>
      <c r="D614" s="64"/>
      <c r="E614" s="43"/>
      <c r="F614" s="44"/>
      <c r="G614" s="86"/>
      <c r="H614" s="86"/>
      <c r="I614" s="70"/>
      <c r="J614" s="106"/>
      <c r="K614" s="87">
        <f t="shared" si="40"/>
        <v>0</v>
      </c>
      <c r="L614" s="87">
        <f t="shared" si="41"/>
        <v>0</v>
      </c>
      <c r="M614" s="46">
        <f t="shared" si="42"/>
        <v>0</v>
      </c>
      <c r="N614" s="347"/>
      <c r="O614" s="347"/>
      <c r="P614" s="356"/>
      <c r="Q614" s="347"/>
      <c r="R614" s="347"/>
      <c r="S614" s="347"/>
      <c r="T614" s="347"/>
      <c r="U614" s="347"/>
      <c r="V614" s="347"/>
      <c r="W614" s="347"/>
      <c r="X614" s="347"/>
      <c r="Y614" s="347"/>
      <c r="Z614" s="347"/>
      <c r="AA614" s="347"/>
      <c r="AB614" s="347"/>
      <c r="AC614" s="347"/>
      <c r="AD614" s="83"/>
    </row>
    <row r="615" spans="1:30" ht="18" hidden="1" customHeight="1">
      <c r="A615" s="90"/>
      <c r="B615" s="107"/>
      <c r="C615" s="108"/>
      <c r="D615" s="64"/>
      <c r="E615" s="43"/>
      <c r="F615" s="44"/>
      <c r="G615" s="86"/>
      <c r="H615" s="70"/>
      <c r="I615" s="79"/>
      <c r="J615" s="106"/>
      <c r="K615" s="87">
        <f t="shared" si="40"/>
        <v>0</v>
      </c>
      <c r="L615" s="87">
        <f t="shared" si="41"/>
        <v>0</v>
      </c>
      <c r="M615" s="46">
        <f t="shared" si="42"/>
        <v>0</v>
      </c>
      <c r="N615" s="347"/>
      <c r="O615" s="347"/>
      <c r="P615" s="356"/>
      <c r="Q615" s="347"/>
      <c r="R615" s="347"/>
      <c r="S615" s="347"/>
      <c r="T615" s="347"/>
      <c r="U615" s="347"/>
      <c r="V615" s="347"/>
      <c r="W615" s="347"/>
      <c r="X615" s="347"/>
      <c r="Y615" s="347"/>
      <c r="Z615" s="347"/>
      <c r="AA615" s="347"/>
      <c r="AB615" s="347"/>
      <c r="AC615" s="347"/>
      <c r="AD615" s="83"/>
    </row>
    <row r="616" spans="1:30" ht="18" hidden="1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40"/>
        <v>0</v>
      </c>
      <c r="L616" s="87">
        <f t="shared" si="41"/>
        <v>0</v>
      </c>
      <c r="M616" s="46">
        <f t="shared" si="42"/>
        <v>0</v>
      </c>
      <c r="N616" s="347"/>
      <c r="O616" s="347"/>
      <c r="P616" s="356"/>
      <c r="Q616" s="347"/>
      <c r="R616" s="347"/>
      <c r="S616" s="347"/>
      <c r="T616" s="347"/>
      <c r="U616" s="347"/>
      <c r="V616" s="347"/>
      <c r="W616" s="347"/>
      <c r="X616" s="347"/>
      <c r="Y616" s="347"/>
      <c r="Z616" s="347"/>
      <c r="AA616" s="347"/>
      <c r="AB616" s="347"/>
      <c r="AC616" s="347"/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40"/>
        <v>0</v>
      </c>
      <c r="L617" s="87">
        <f t="shared" si="41"/>
        <v>0</v>
      </c>
      <c r="M617" s="46">
        <f t="shared" si="42"/>
        <v>0</v>
      </c>
      <c r="N617" s="347"/>
      <c r="O617" s="347"/>
      <c r="P617" s="356"/>
      <c r="Q617" s="347"/>
      <c r="R617" s="347"/>
      <c r="S617" s="347"/>
      <c r="T617" s="347"/>
      <c r="U617" s="347"/>
      <c r="V617" s="347"/>
      <c r="W617" s="347"/>
      <c r="X617" s="347"/>
      <c r="Y617" s="347"/>
      <c r="Z617" s="347"/>
      <c r="AA617" s="347"/>
      <c r="AB617" s="347"/>
      <c r="AC617" s="347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40"/>
        <v>0</v>
      </c>
      <c r="L618" s="87">
        <f t="shared" si="41"/>
        <v>0</v>
      </c>
      <c r="M618" s="46">
        <f t="shared" si="42"/>
        <v>0</v>
      </c>
      <c r="N618" s="347"/>
      <c r="O618" s="347"/>
      <c r="P618" s="356"/>
      <c r="Q618" s="347"/>
      <c r="R618" s="347"/>
      <c r="S618" s="347"/>
      <c r="T618" s="347"/>
      <c r="U618" s="347"/>
      <c r="V618" s="347"/>
      <c r="W618" s="347"/>
      <c r="X618" s="347"/>
      <c r="Y618" s="347"/>
      <c r="Z618" s="347"/>
      <c r="AA618" s="347"/>
      <c r="AB618" s="347"/>
      <c r="AC618" s="347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40"/>
        <v>0</v>
      </c>
      <c r="L619" s="87">
        <f t="shared" si="41"/>
        <v>0</v>
      </c>
      <c r="M619" s="46">
        <f t="shared" si="42"/>
        <v>0</v>
      </c>
      <c r="N619" s="347"/>
      <c r="O619" s="347"/>
      <c r="P619" s="356"/>
      <c r="Q619" s="347"/>
      <c r="R619" s="347"/>
      <c r="S619" s="347"/>
      <c r="T619" s="347"/>
      <c r="U619" s="347"/>
      <c r="V619" s="347"/>
      <c r="W619" s="347"/>
      <c r="X619" s="347"/>
      <c r="Y619" s="347"/>
      <c r="Z619" s="347"/>
      <c r="AA619" s="347"/>
      <c r="AB619" s="347"/>
      <c r="AC619" s="347"/>
      <c r="AD619" s="83"/>
    </row>
    <row r="620" spans="1:30" ht="18" customHeight="1">
      <c r="A620" s="104">
        <v>34</v>
      </c>
      <c r="B620" s="60" t="s">
        <v>458</v>
      </c>
      <c r="C620" s="61" t="s">
        <v>459</v>
      </c>
      <c r="D620" s="64"/>
      <c r="E620" s="43" t="s">
        <v>161</v>
      </c>
      <c r="F620" s="44" t="s">
        <v>464</v>
      </c>
      <c r="G620" s="86">
        <v>2</v>
      </c>
      <c r="H620" s="70">
        <v>30</v>
      </c>
      <c r="I620" s="79">
        <v>60</v>
      </c>
      <c r="J620" s="106">
        <v>40</v>
      </c>
      <c r="K620" s="87">
        <v>1.2</v>
      </c>
      <c r="L620" s="87">
        <v>1.2</v>
      </c>
      <c r="M620" s="46">
        <v>90</v>
      </c>
      <c r="N620" s="351"/>
      <c r="O620" s="353"/>
      <c r="P620" s="355">
        <f>M620</f>
        <v>90</v>
      </c>
      <c r="Q620" s="353"/>
      <c r="R620" s="355"/>
      <c r="S620" s="349"/>
      <c r="T620" s="353"/>
      <c r="U620" s="349"/>
      <c r="V620" s="382"/>
      <c r="W620" s="349"/>
      <c r="X620" s="353"/>
      <c r="Y620" s="355"/>
      <c r="Z620" s="394"/>
      <c r="AA620" s="394"/>
      <c r="AB620" s="395"/>
      <c r="AC620" s="400">
        <f>P620</f>
        <v>90</v>
      </c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40"/>
        <v>0</v>
      </c>
      <c r="L621" s="87">
        <f t="shared" si="41"/>
        <v>0</v>
      </c>
      <c r="M621" s="46">
        <f t="shared" si="42"/>
        <v>0</v>
      </c>
      <c r="N621" s="347"/>
      <c r="O621" s="347"/>
      <c r="P621" s="347"/>
      <c r="Q621" s="347"/>
      <c r="R621" s="347"/>
      <c r="S621" s="347"/>
      <c r="T621" s="347"/>
      <c r="U621" s="347"/>
      <c r="V621" s="347"/>
      <c r="W621" s="347"/>
      <c r="X621" s="347"/>
      <c r="Y621" s="347"/>
      <c r="Z621" s="347"/>
      <c r="AA621" s="347"/>
      <c r="AB621" s="347"/>
      <c r="AC621" s="347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40"/>
        <v>0</v>
      </c>
      <c r="L622" s="87">
        <f t="shared" si="41"/>
        <v>0</v>
      </c>
      <c r="M622" s="46">
        <f t="shared" si="42"/>
        <v>0</v>
      </c>
      <c r="N622" s="347"/>
      <c r="O622" s="347"/>
      <c r="P622" s="347"/>
      <c r="Q622" s="347"/>
      <c r="R622" s="347"/>
      <c r="S622" s="347"/>
      <c r="T622" s="347"/>
      <c r="U622" s="347"/>
      <c r="V622" s="347"/>
      <c r="W622" s="347"/>
      <c r="X622" s="347"/>
      <c r="Y622" s="347"/>
      <c r="Z622" s="347"/>
      <c r="AA622" s="347"/>
      <c r="AB622" s="347"/>
      <c r="AC622" s="347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40"/>
        <v>0</v>
      </c>
      <c r="L623" s="87">
        <f t="shared" si="41"/>
        <v>0</v>
      </c>
      <c r="M623" s="46">
        <f t="shared" si="42"/>
        <v>0</v>
      </c>
      <c r="N623" s="347"/>
      <c r="O623" s="347"/>
      <c r="P623" s="347"/>
      <c r="Q623" s="347"/>
      <c r="R623" s="347"/>
      <c r="S623" s="347"/>
      <c r="T623" s="347"/>
      <c r="U623" s="347"/>
      <c r="V623" s="347"/>
      <c r="W623" s="347"/>
      <c r="X623" s="347"/>
      <c r="Y623" s="347"/>
      <c r="Z623" s="347"/>
      <c r="AA623" s="347"/>
      <c r="AB623" s="347"/>
      <c r="AC623" s="347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40"/>
        <v>0</v>
      </c>
      <c r="L624" s="87">
        <f t="shared" si="41"/>
        <v>0</v>
      </c>
      <c r="M624" s="46">
        <f t="shared" si="42"/>
        <v>0</v>
      </c>
      <c r="N624" s="347"/>
      <c r="O624" s="347"/>
      <c r="P624" s="347"/>
      <c r="Q624" s="347"/>
      <c r="R624" s="347"/>
      <c r="S624" s="347"/>
      <c r="T624" s="347"/>
      <c r="U624" s="347"/>
      <c r="V624" s="347"/>
      <c r="W624" s="347"/>
      <c r="X624" s="347"/>
      <c r="Y624" s="347"/>
      <c r="Z624" s="347"/>
      <c r="AA624" s="347"/>
      <c r="AB624" s="347"/>
      <c r="AC624" s="347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40"/>
        <v>0</v>
      </c>
      <c r="L625" s="87">
        <f t="shared" si="41"/>
        <v>0</v>
      </c>
      <c r="M625" s="46">
        <f t="shared" si="42"/>
        <v>0</v>
      </c>
      <c r="N625" s="347"/>
      <c r="O625" s="347"/>
      <c r="P625" s="347"/>
      <c r="Q625" s="347"/>
      <c r="R625" s="347"/>
      <c r="S625" s="347"/>
      <c r="T625" s="347"/>
      <c r="U625" s="347"/>
      <c r="V625" s="347"/>
      <c r="W625" s="347"/>
      <c r="X625" s="347"/>
      <c r="Y625" s="347"/>
      <c r="Z625" s="347"/>
      <c r="AA625" s="347"/>
      <c r="AB625" s="347"/>
      <c r="AC625" s="347"/>
      <c r="AD625" s="83"/>
    </row>
    <row r="626" spans="1:30" ht="24.75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40"/>
        <v>0</v>
      </c>
      <c r="L626" s="87">
        <f t="shared" si="41"/>
        <v>0</v>
      </c>
      <c r="M626" s="46">
        <f t="shared" si="42"/>
        <v>0</v>
      </c>
      <c r="N626" s="347"/>
      <c r="O626" s="347"/>
      <c r="P626" s="347"/>
      <c r="Q626" s="347"/>
      <c r="R626" s="347"/>
      <c r="S626" s="347"/>
      <c r="T626" s="347"/>
      <c r="U626" s="347"/>
      <c r="V626" s="347"/>
      <c r="W626" s="347"/>
      <c r="X626" s="347"/>
      <c r="Y626" s="347"/>
      <c r="Z626" s="347"/>
      <c r="AA626" s="347"/>
      <c r="AB626" s="347"/>
      <c r="AC626" s="347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40"/>
        <v>0</v>
      </c>
      <c r="L627" s="87">
        <f t="shared" si="41"/>
        <v>0</v>
      </c>
      <c r="M627" s="46">
        <f t="shared" si="42"/>
        <v>0</v>
      </c>
      <c r="N627" s="347"/>
      <c r="O627" s="347"/>
      <c r="P627" s="347"/>
      <c r="Q627" s="347"/>
      <c r="R627" s="347"/>
      <c r="S627" s="347"/>
      <c r="T627" s="347"/>
      <c r="U627" s="347"/>
      <c r="V627" s="347"/>
      <c r="W627" s="347"/>
      <c r="X627" s="347"/>
      <c r="Y627" s="347"/>
      <c r="Z627" s="347"/>
      <c r="AA627" s="347"/>
      <c r="AB627" s="347"/>
      <c r="AC627" s="347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40"/>
        <v>0</v>
      </c>
      <c r="L628" s="87">
        <f t="shared" si="41"/>
        <v>0</v>
      </c>
      <c r="M628" s="46">
        <f t="shared" si="42"/>
        <v>0</v>
      </c>
      <c r="N628" s="347"/>
      <c r="O628" s="347"/>
      <c r="P628" s="347"/>
      <c r="Q628" s="347"/>
      <c r="R628" s="347"/>
      <c r="S628" s="347"/>
      <c r="T628" s="347"/>
      <c r="U628" s="347"/>
      <c r="V628" s="347"/>
      <c r="W628" s="347"/>
      <c r="X628" s="347"/>
      <c r="Y628" s="347"/>
      <c r="Z628" s="347"/>
      <c r="AA628" s="347"/>
      <c r="AB628" s="347"/>
      <c r="AC628" s="347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40"/>
        <v>0</v>
      </c>
      <c r="L629" s="87">
        <f t="shared" si="41"/>
        <v>0</v>
      </c>
      <c r="M629" s="46">
        <f t="shared" si="42"/>
        <v>0</v>
      </c>
      <c r="N629" s="347"/>
      <c r="O629" s="347"/>
      <c r="P629" s="347"/>
      <c r="Q629" s="347"/>
      <c r="R629" s="347"/>
      <c r="S629" s="347"/>
      <c r="T629" s="347"/>
      <c r="U629" s="347"/>
      <c r="V629" s="347"/>
      <c r="W629" s="347"/>
      <c r="X629" s="347"/>
      <c r="Y629" s="347"/>
      <c r="Z629" s="347"/>
      <c r="AA629" s="347"/>
      <c r="AB629" s="347"/>
      <c r="AC629" s="347"/>
      <c r="AD629" s="83"/>
    </row>
    <row r="630" spans="1:30" ht="18" customHeight="1">
      <c r="A630" s="104">
        <v>35</v>
      </c>
      <c r="B630" s="60" t="s">
        <v>462</v>
      </c>
      <c r="C630" s="61" t="s">
        <v>461</v>
      </c>
      <c r="D630" s="64"/>
      <c r="E630" s="43" t="s">
        <v>161</v>
      </c>
      <c r="F630" s="44" t="s">
        <v>515</v>
      </c>
      <c r="G630" s="86">
        <v>2</v>
      </c>
      <c r="H630" s="70">
        <v>30</v>
      </c>
      <c r="I630" s="79">
        <v>60</v>
      </c>
      <c r="J630" s="106">
        <v>40</v>
      </c>
      <c r="K630" s="87">
        <f t="shared" si="40"/>
        <v>1.2</v>
      </c>
      <c r="L630" s="87">
        <f t="shared" si="41"/>
        <v>1.2</v>
      </c>
      <c r="M630" s="46">
        <f t="shared" si="42"/>
        <v>90</v>
      </c>
      <c r="N630" s="351"/>
      <c r="O630" s="353"/>
      <c r="P630" s="355">
        <f>M630</f>
        <v>90</v>
      </c>
      <c r="Q630" s="353"/>
      <c r="R630" s="355"/>
      <c r="S630" s="349"/>
      <c r="T630" s="353"/>
      <c r="U630" s="349"/>
      <c r="V630" s="353"/>
      <c r="W630" s="349"/>
      <c r="X630" s="353"/>
      <c r="Y630" s="355"/>
      <c r="Z630" s="394"/>
      <c r="AA630" s="394"/>
      <c r="AB630" s="395"/>
      <c r="AC630" s="400">
        <f>P630</f>
        <v>90</v>
      </c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40"/>
        <v>0</v>
      </c>
      <c r="L631" s="87">
        <f t="shared" si="41"/>
        <v>0</v>
      </c>
      <c r="M631" s="46">
        <f t="shared" si="42"/>
        <v>0</v>
      </c>
      <c r="N631" s="347"/>
      <c r="O631" s="347"/>
      <c r="P631" s="347"/>
      <c r="Q631" s="347"/>
      <c r="R631" s="347"/>
      <c r="S631" s="347"/>
      <c r="T631" s="347"/>
      <c r="U631" s="347"/>
      <c r="V631" s="347"/>
      <c r="W631" s="347"/>
      <c r="X631" s="347"/>
      <c r="Y631" s="347"/>
      <c r="Z631" s="347"/>
      <c r="AA631" s="347"/>
      <c r="AB631" s="347"/>
      <c r="AC631" s="347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40"/>
        <v>0</v>
      </c>
      <c r="L632" s="87">
        <f t="shared" si="41"/>
        <v>0</v>
      </c>
      <c r="M632" s="46">
        <f t="shared" si="42"/>
        <v>0</v>
      </c>
      <c r="N632" s="347"/>
      <c r="O632" s="347"/>
      <c r="P632" s="347"/>
      <c r="Q632" s="347"/>
      <c r="R632" s="347"/>
      <c r="S632" s="347"/>
      <c r="T632" s="347"/>
      <c r="U632" s="347"/>
      <c r="V632" s="347"/>
      <c r="W632" s="347"/>
      <c r="X632" s="347"/>
      <c r="Y632" s="347"/>
      <c r="Z632" s="347"/>
      <c r="AA632" s="347"/>
      <c r="AB632" s="347"/>
      <c r="AC632" s="347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40"/>
        <v>0</v>
      </c>
      <c r="L633" s="87">
        <f t="shared" si="41"/>
        <v>0</v>
      </c>
      <c r="M633" s="46">
        <f t="shared" si="42"/>
        <v>0</v>
      </c>
      <c r="N633" s="347"/>
      <c r="O633" s="347"/>
      <c r="P633" s="347"/>
      <c r="Q633" s="347"/>
      <c r="R633" s="347"/>
      <c r="S633" s="347"/>
      <c r="T633" s="347"/>
      <c r="U633" s="347"/>
      <c r="V633" s="347"/>
      <c r="W633" s="347"/>
      <c r="X633" s="347"/>
      <c r="Y633" s="347"/>
      <c r="Z633" s="347"/>
      <c r="AA633" s="347"/>
      <c r="AB633" s="347"/>
      <c r="AC633" s="347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40"/>
        <v>0</v>
      </c>
      <c r="L634" s="87">
        <f t="shared" si="41"/>
        <v>0</v>
      </c>
      <c r="M634" s="46">
        <f t="shared" si="42"/>
        <v>0</v>
      </c>
      <c r="N634" s="347"/>
      <c r="O634" s="347"/>
      <c r="P634" s="347"/>
      <c r="Q634" s="347"/>
      <c r="R634" s="347"/>
      <c r="S634" s="347"/>
      <c r="T634" s="347"/>
      <c r="U634" s="347"/>
      <c r="V634" s="347"/>
      <c r="W634" s="347"/>
      <c r="X634" s="347"/>
      <c r="Y634" s="347"/>
      <c r="Z634" s="347"/>
      <c r="AA634" s="347"/>
      <c r="AB634" s="347"/>
      <c r="AC634" s="347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40"/>
        <v>0</v>
      </c>
      <c r="L635" s="87">
        <f t="shared" si="41"/>
        <v>0</v>
      </c>
      <c r="M635" s="46">
        <f t="shared" si="42"/>
        <v>0</v>
      </c>
      <c r="N635" s="347"/>
      <c r="O635" s="347"/>
      <c r="P635" s="347"/>
      <c r="Q635" s="347"/>
      <c r="R635" s="347"/>
      <c r="S635" s="347"/>
      <c r="T635" s="347"/>
      <c r="U635" s="347"/>
      <c r="V635" s="347"/>
      <c r="W635" s="347"/>
      <c r="X635" s="347"/>
      <c r="Y635" s="347"/>
      <c r="Z635" s="347"/>
      <c r="AA635" s="347"/>
      <c r="AB635" s="347"/>
      <c r="AC635" s="347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40"/>
        <v>0</v>
      </c>
      <c r="L636" s="87">
        <f t="shared" si="41"/>
        <v>0</v>
      </c>
      <c r="M636" s="46">
        <f t="shared" si="42"/>
        <v>0</v>
      </c>
      <c r="N636" s="347"/>
      <c r="O636" s="347"/>
      <c r="P636" s="347"/>
      <c r="Q636" s="347"/>
      <c r="R636" s="347"/>
      <c r="S636" s="347"/>
      <c r="T636" s="347"/>
      <c r="U636" s="347"/>
      <c r="V636" s="347"/>
      <c r="W636" s="347"/>
      <c r="X636" s="347"/>
      <c r="Y636" s="347"/>
      <c r="Z636" s="347"/>
      <c r="AA636" s="347"/>
      <c r="AB636" s="347"/>
      <c r="AC636" s="347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40"/>
        <v>0</v>
      </c>
      <c r="L637" s="87">
        <f t="shared" si="41"/>
        <v>0</v>
      </c>
      <c r="M637" s="46">
        <f t="shared" si="42"/>
        <v>0</v>
      </c>
      <c r="N637" s="347"/>
      <c r="O637" s="347"/>
      <c r="P637" s="347"/>
      <c r="Q637" s="347"/>
      <c r="R637" s="347"/>
      <c r="S637" s="347"/>
      <c r="T637" s="347"/>
      <c r="U637" s="347"/>
      <c r="V637" s="347"/>
      <c r="W637" s="347"/>
      <c r="X637" s="347"/>
      <c r="Y637" s="347"/>
      <c r="Z637" s="347"/>
      <c r="AA637" s="347"/>
      <c r="AB637" s="347"/>
      <c r="AC637" s="347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40"/>
        <v>0</v>
      </c>
      <c r="L638" s="87">
        <f t="shared" si="41"/>
        <v>0</v>
      </c>
      <c r="M638" s="46">
        <f t="shared" si="42"/>
        <v>0</v>
      </c>
      <c r="N638" s="347"/>
      <c r="O638" s="347"/>
      <c r="P638" s="347"/>
      <c r="Q638" s="347"/>
      <c r="R638" s="347"/>
      <c r="S638" s="347"/>
      <c r="T638" s="347"/>
      <c r="U638" s="347"/>
      <c r="V638" s="347"/>
      <c r="W638" s="347"/>
      <c r="X638" s="347"/>
      <c r="Y638" s="347"/>
      <c r="Z638" s="347"/>
      <c r="AA638" s="347"/>
      <c r="AB638" s="347"/>
      <c r="AC638" s="347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69"/>
      <c r="H639" s="70"/>
      <c r="I639" s="79"/>
      <c r="J639" s="106"/>
      <c r="K639" s="87">
        <f t="shared" si="40"/>
        <v>0</v>
      </c>
      <c r="L639" s="87">
        <f t="shared" si="41"/>
        <v>0</v>
      </c>
      <c r="M639" s="46">
        <f t="shared" si="42"/>
        <v>0</v>
      </c>
      <c r="N639" s="347"/>
      <c r="O639" s="347"/>
      <c r="P639" s="347"/>
      <c r="Q639" s="347"/>
      <c r="R639" s="347"/>
      <c r="S639" s="347"/>
      <c r="T639" s="347"/>
      <c r="U639" s="347"/>
      <c r="V639" s="347"/>
      <c r="W639" s="347"/>
      <c r="X639" s="347"/>
      <c r="Y639" s="347"/>
      <c r="Z639" s="347"/>
      <c r="AA639" s="347"/>
      <c r="AB639" s="347"/>
      <c r="AC639" s="347"/>
      <c r="AD639" s="83"/>
    </row>
    <row r="640" spans="1:30" s="264" customFormat="1" ht="18" customHeight="1">
      <c r="A640" s="104">
        <v>36</v>
      </c>
      <c r="B640" s="60" t="s">
        <v>526</v>
      </c>
      <c r="C640" s="61"/>
      <c r="D640" s="104"/>
      <c r="E640" s="43" t="s">
        <v>352</v>
      </c>
      <c r="F640" s="44" t="s">
        <v>172</v>
      </c>
      <c r="G640" s="86">
        <v>2</v>
      </c>
      <c r="H640" s="70">
        <v>15</v>
      </c>
      <c r="I640" s="79"/>
      <c r="J640" s="106">
        <v>60</v>
      </c>
      <c r="K640" s="87">
        <f t="shared" ref="K640:K642" si="44">IF(OR(LEFT(E640,2)="ĐA",LEFT(E640,2)="DA",LEFT(E640,5)="Đồ án",LEFT(E640,5)="Đồán ",LEFT(E640,9)="Sinh hoạt",LEFT(E640,9)="sinh hoạt",LEFT(E640,6)="Cố vấn",LEFT(E640,6)="cố vấn",LEFT(E640,4)="cvht",LEFT(E640,4)="CVHT",LEFT(E640,4)="shcn",LEFT(E640,4)="SHCN"),0,(IF(AND(H640&gt;0,J640&gt;0),IF(J640&gt;60,1.3,IF(J640&gt;35,1.2,1)),0)))</f>
        <v>1.2</v>
      </c>
      <c r="L640" s="87">
        <f t="shared" ref="L640:L642" si="45">IF(OR(LEFT(E640,2)="ĐA",LEFT(E640,2)="DA",LEFT(E640,5)="Đồ án",LEFT(E640,5)="Đồán "),0,IF(AND(J640&gt;0,I640&gt;0),IF(AND(OR(LEFT(E640,4)="GDQP",LEFT(E640,4)="gdqp",LEFT(E640,19)="Giáo dục quốc phòng"),J640&gt;50),1.3,IF(J640&gt;35,1.2,IF(J640&gt;29,1.1,1))),0))</f>
        <v>0</v>
      </c>
      <c r="M640" s="46">
        <f t="shared" ref="M640:M642" si="46">ROUND(IF(OR(LEFT(E640,2)="ĐA",LEFT(E640,2)="DA",LEFT(E640,5)="Đồ án",LEFT(E640,5)="Đồán "),J640*0.5,(IF(H640&gt;0,H640*K640,"0")+IF(I640&gt;0,(I640*0.75)*L640,"0"))),1)</f>
        <v>18</v>
      </c>
      <c r="N640" s="351"/>
      <c r="O640" s="353"/>
      <c r="P640" s="355">
        <f>SUM(M640:N649)</f>
        <v>67.599999999999994</v>
      </c>
      <c r="Q640" s="353"/>
      <c r="R640" s="355"/>
      <c r="S640" s="349"/>
      <c r="T640" s="353"/>
      <c r="U640" s="349"/>
      <c r="V640" s="353"/>
      <c r="W640" s="269"/>
      <c r="X640" s="353"/>
      <c r="Y640" s="355"/>
      <c r="Z640" s="394"/>
      <c r="AA640" s="394"/>
      <c r="AB640" s="395"/>
      <c r="AC640" s="400">
        <f>P640</f>
        <v>67.599999999999994</v>
      </c>
      <c r="AD640" s="83"/>
    </row>
    <row r="641" spans="1:16384" s="264" customFormat="1" ht="18" customHeight="1">
      <c r="A641" s="121"/>
      <c r="B641" s="107"/>
      <c r="C641" s="108"/>
      <c r="D641" s="105"/>
      <c r="E641" s="43" t="s">
        <v>360</v>
      </c>
      <c r="F641" s="44" t="s">
        <v>172</v>
      </c>
      <c r="G641" s="272">
        <v>2</v>
      </c>
      <c r="H641" s="70"/>
      <c r="I641" s="79">
        <v>30</v>
      </c>
      <c r="J641" s="106">
        <v>30</v>
      </c>
      <c r="K641" s="87">
        <f t="shared" si="44"/>
        <v>0</v>
      </c>
      <c r="L641" s="87">
        <f t="shared" si="45"/>
        <v>1.1000000000000001</v>
      </c>
      <c r="M641" s="46">
        <f t="shared" si="46"/>
        <v>24.8</v>
      </c>
      <c r="N641" s="352"/>
      <c r="O641" s="354"/>
      <c r="P641" s="356"/>
      <c r="Q641" s="354"/>
      <c r="R641" s="356"/>
      <c r="S641" s="350"/>
      <c r="T641" s="347"/>
      <c r="U641" s="350"/>
      <c r="V641" s="347"/>
      <c r="W641" s="270"/>
      <c r="X641" s="347"/>
      <c r="Y641" s="347"/>
      <c r="Z641" s="347"/>
      <c r="AA641" s="347"/>
      <c r="AB641" s="347"/>
      <c r="AC641" s="347"/>
      <c r="AD641" s="83"/>
    </row>
    <row r="642" spans="1:16384" s="264" customFormat="1" ht="18" customHeight="1">
      <c r="A642" s="121"/>
      <c r="B642" s="107"/>
      <c r="C642" s="108"/>
      <c r="D642" s="105"/>
      <c r="E642" s="43" t="s">
        <v>361</v>
      </c>
      <c r="F642" s="44" t="s">
        <v>172</v>
      </c>
      <c r="G642" s="272">
        <v>2</v>
      </c>
      <c r="H642" s="70"/>
      <c r="I642" s="79">
        <v>30</v>
      </c>
      <c r="J642" s="106">
        <v>30</v>
      </c>
      <c r="K642" s="87">
        <f t="shared" si="44"/>
        <v>0</v>
      </c>
      <c r="L642" s="87">
        <f t="shared" si="45"/>
        <v>1.1000000000000001</v>
      </c>
      <c r="M642" s="46">
        <f t="shared" si="46"/>
        <v>24.8</v>
      </c>
      <c r="N642" s="352"/>
      <c r="O642" s="354"/>
      <c r="P642" s="356"/>
      <c r="Q642" s="354"/>
      <c r="R642" s="356"/>
      <c r="S642" s="350"/>
      <c r="T642" s="347"/>
      <c r="U642" s="350"/>
      <c r="V642" s="347"/>
      <c r="W642" s="270"/>
      <c r="X642" s="347"/>
      <c r="Y642" s="347"/>
      <c r="Z642" s="347"/>
      <c r="AA642" s="347"/>
      <c r="AB642" s="347"/>
      <c r="AC642" s="347"/>
      <c r="AD642" s="83"/>
    </row>
    <row r="643" spans="1:16384" s="264" customFormat="1" ht="18" hidden="1" customHeight="1">
      <c r="A643" s="121"/>
      <c r="B643" s="107"/>
      <c r="C643" s="108"/>
      <c r="D643" s="105"/>
      <c r="E643" s="43"/>
      <c r="F643" s="44"/>
      <c r="G643" s="272"/>
      <c r="H643" s="70"/>
      <c r="I643" s="79"/>
      <c r="J643" s="106"/>
      <c r="K643" s="87"/>
      <c r="L643" s="87"/>
      <c r="M643" s="46"/>
      <c r="N643" s="352"/>
      <c r="O643" s="354"/>
      <c r="P643" s="356"/>
      <c r="Q643" s="354"/>
      <c r="R643" s="356"/>
      <c r="S643" s="350"/>
      <c r="T643" s="347"/>
      <c r="U643" s="350"/>
      <c r="V643" s="347"/>
      <c r="W643" s="270"/>
      <c r="X643" s="347"/>
      <c r="Y643" s="347"/>
      <c r="Z643" s="347"/>
      <c r="AA643" s="347"/>
      <c r="AB643" s="347"/>
      <c r="AC643" s="347"/>
      <c r="AD643" s="83"/>
    </row>
    <row r="644" spans="1:16384" s="264" customFormat="1" ht="18" hidden="1" customHeight="1">
      <c r="A644" s="121"/>
      <c r="B644" s="107"/>
      <c r="C644" s="108"/>
      <c r="D644" s="105"/>
      <c r="E644" s="43"/>
      <c r="F644" s="44"/>
      <c r="G644" s="272"/>
      <c r="H644" s="70"/>
      <c r="I644" s="79"/>
      <c r="J644" s="106"/>
      <c r="K644" s="87"/>
      <c r="L644" s="87"/>
      <c r="M644" s="46"/>
      <c r="N644" s="352"/>
      <c r="O644" s="354"/>
      <c r="P644" s="356"/>
      <c r="Q644" s="354"/>
      <c r="R644" s="356"/>
      <c r="S644" s="350"/>
      <c r="T644" s="357"/>
      <c r="U644" s="350"/>
      <c r="V644" s="357"/>
      <c r="W644" s="270"/>
      <c r="X644" s="357"/>
      <c r="Y644" s="357"/>
      <c r="Z644" s="357"/>
      <c r="AA644" s="357"/>
      <c r="AB644" s="357"/>
      <c r="AC644" s="357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52"/>
      <c r="O645" s="354"/>
      <c r="P645" s="356"/>
      <c r="Q645" s="354"/>
      <c r="R645" s="356"/>
      <c r="S645" s="350"/>
      <c r="T645" s="347"/>
      <c r="U645" s="350"/>
      <c r="V645" s="347"/>
      <c r="W645" s="270"/>
      <c r="X645" s="347"/>
      <c r="Y645" s="347"/>
      <c r="Z645" s="347"/>
      <c r="AA645" s="347"/>
      <c r="AB645" s="347"/>
      <c r="AC645" s="347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52"/>
      <c r="O646" s="354"/>
      <c r="P646" s="356"/>
      <c r="Q646" s="354"/>
      <c r="R646" s="356"/>
      <c r="S646" s="350"/>
      <c r="T646" s="347"/>
      <c r="U646" s="350"/>
      <c r="V646" s="347"/>
      <c r="W646" s="270"/>
      <c r="X646" s="347"/>
      <c r="Y646" s="347"/>
      <c r="Z646" s="347"/>
      <c r="AA646" s="347"/>
      <c r="AB646" s="347"/>
      <c r="AC646" s="347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52"/>
      <c r="O647" s="354"/>
      <c r="P647" s="356"/>
      <c r="Q647" s="354"/>
      <c r="R647" s="356"/>
      <c r="S647" s="350"/>
      <c r="T647" s="347"/>
      <c r="U647" s="350"/>
      <c r="V647" s="347"/>
      <c r="W647" s="270"/>
      <c r="X647" s="347"/>
      <c r="Y647" s="347"/>
      <c r="Z647" s="347"/>
      <c r="AA647" s="347"/>
      <c r="AB647" s="347"/>
      <c r="AC647" s="347"/>
      <c r="AD647" s="83"/>
    </row>
    <row r="648" spans="1:16384" s="264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/>
      <c r="L648" s="87"/>
      <c r="M648" s="46"/>
      <c r="N648" s="352"/>
      <c r="O648" s="354"/>
      <c r="P648" s="356"/>
      <c r="Q648" s="354"/>
      <c r="R648" s="356"/>
      <c r="S648" s="350"/>
      <c r="T648" s="347"/>
      <c r="U648" s="350"/>
      <c r="V648" s="347"/>
      <c r="W648" s="270"/>
      <c r="X648" s="347"/>
      <c r="Y648" s="347"/>
      <c r="Z648" s="347"/>
      <c r="AA648" s="347"/>
      <c r="AB648" s="347"/>
      <c r="AC648" s="347"/>
      <c r="AD648" s="83"/>
    </row>
    <row r="649" spans="1:16384" s="264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/>
      <c r="L649" s="87"/>
      <c r="M649" s="46"/>
      <c r="N649" s="352"/>
      <c r="O649" s="354"/>
      <c r="P649" s="356"/>
      <c r="Q649" s="354"/>
      <c r="R649" s="356"/>
      <c r="S649" s="350"/>
      <c r="T649" s="347"/>
      <c r="U649" s="350"/>
      <c r="V649" s="347"/>
      <c r="W649" s="270"/>
      <c r="X649" s="347"/>
      <c r="Y649" s="347"/>
      <c r="Z649" s="347"/>
      <c r="AA649" s="347"/>
      <c r="AB649" s="347"/>
      <c r="AC649" s="347"/>
      <c r="AD649" s="83"/>
    </row>
    <row r="650" spans="1:16384" s="260" customFormat="1" ht="18" customHeight="1">
      <c r="A650" s="104">
        <v>36</v>
      </c>
      <c r="B650" s="60" t="s">
        <v>519</v>
      </c>
      <c r="C650" s="61"/>
      <c r="D650" s="104"/>
      <c r="E650" s="60" t="s">
        <v>329</v>
      </c>
      <c r="F650" s="61" t="s">
        <v>350</v>
      </c>
      <c r="G650" s="104">
        <v>1</v>
      </c>
      <c r="H650" s="60">
        <v>30</v>
      </c>
      <c r="I650" s="61">
        <v>0</v>
      </c>
      <c r="J650" s="104">
        <v>40</v>
      </c>
      <c r="K650" s="87">
        <f t="shared" si="40"/>
        <v>1.2</v>
      </c>
      <c r="L650" s="87">
        <f t="shared" si="41"/>
        <v>0</v>
      </c>
      <c r="M650" s="46">
        <f t="shared" si="42"/>
        <v>36</v>
      </c>
      <c r="N650" s="351"/>
      <c r="O650" s="353"/>
      <c r="P650" s="355">
        <v>108</v>
      </c>
      <c r="Q650" s="353"/>
      <c r="R650" s="355"/>
      <c r="S650" s="349"/>
      <c r="T650" s="353"/>
      <c r="U650" s="349"/>
      <c r="V650" s="353"/>
      <c r="W650" s="261"/>
      <c r="X650" s="353"/>
      <c r="Y650" s="355"/>
      <c r="Z650" s="394"/>
      <c r="AA650" s="394"/>
      <c r="AB650" s="395"/>
      <c r="AC650" s="400">
        <f>P650</f>
        <v>108</v>
      </c>
      <c r="AD650" s="61"/>
      <c r="AE650" s="104"/>
      <c r="AF650" s="60"/>
      <c r="AG650" s="61"/>
      <c r="AH650" s="104"/>
      <c r="AI650" s="60"/>
      <c r="AJ650" s="61"/>
      <c r="AK650" s="104"/>
      <c r="AL650" s="60"/>
      <c r="AM650" s="61"/>
      <c r="AN650" s="104"/>
      <c r="AO650" s="60"/>
      <c r="AP650" s="61"/>
      <c r="AQ650" s="104"/>
      <c r="AR650" s="60"/>
      <c r="AS650" s="61"/>
      <c r="AT650" s="104"/>
      <c r="AU650" s="60"/>
      <c r="AV650" s="61"/>
      <c r="AW650" s="104"/>
      <c r="AX650" s="60"/>
      <c r="AY650" s="61"/>
      <c r="AZ650" s="104"/>
      <c r="BA650" s="60"/>
      <c r="BB650" s="61"/>
      <c r="BC650" s="104"/>
      <c r="BD650" s="60"/>
      <c r="BE650" s="61"/>
      <c r="BF650" s="104"/>
      <c r="BG650" s="60"/>
      <c r="BH650" s="61"/>
      <c r="BI650" s="104"/>
      <c r="BJ650" s="60"/>
      <c r="BK650" s="61"/>
      <c r="BL650" s="104"/>
      <c r="BM650" s="60"/>
      <c r="BN650" s="61"/>
      <c r="BO650" s="104"/>
      <c r="BP650" s="60"/>
      <c r="BQ650" s="61"/>
      <c r="BR650" s="104"/>
      <c r="BS650" s="60"/>
      <c r="BT650" s="61"/>
      <c r="BU650" s="104"/>
      <c r="BV650" s="60"/>
      <c r="BW650" s="61"/>
      <c r="BX650" s="104"/>
      <c r="BY650" s="60"/>
      <c r="BZ650" s="61"/>
      <c r="CA650" s="104"/>
      <c r="CB650" s="60"/>
      <c r="CC650" s="61"/>
      <c r="CD650" s="104"/>
      <c r="CE650" s="60"/>
      <c r="CF650" s="61"/>
      <c r="CG650" s="104"/>
      <c r="CH650" s="60"/>
      <c r="CI650" s="61"/>
      <c r="CJ650" s="104"/>
      <c r="CK650" s="60"/>
      <c r="CL650" s="61"/>
      <c r="CM650" s="104"/>
      <c r="CN650" s="60"/>
      <c r="CO650" s="61"/>
      <c r="CP650" s="104"/>
      <c r="CQ650" s="60"/>
      <c r="CR650" s="61"/>
      <c r="CS650" s="104"/>
      <c r="CT650" s="60"/>
      <c r="CU650" s="61"/>
      <c r="CV650" s="104"/>
      <c r="CW650" s="60"/>
      <c r="CX650" s="61"/>
      <c r="CY650" s="104"/>
      <c r="CZ650" s="60"/>
      <c r="DA650" s="61"/>
      <c r="DB650" s="104"/>
      <c r="DC650" s="60"/>
      <c r="DD650" s="61"/>
      <c r="DE650" s="104"/>
      <c r="DF650" s="60"/>
      <c r="DG650" s="61"/>
      <c r="DH650" s="104"/>
      <c r="DI650" s="60"/>
      <c r="DJ650" s="61"/>
      <c r="DK650" s="104"/>
      <c r="DL650" s="60"/>
      <c r="DM650" s="61"/>
      <c r="DN650" s="104"/>
      <c r="DO650" s="60"/>
      <c r="DP650" s="61"/>
      <c r="DQ650" s="104"/>
      <c r="DR650" s="60"/>
      <c r="DS650" s="61"/>
      <c r="DT650" s="104"/>
      <c r="DU650" s="60"/>
      <c r="DV650" s="61"/>
      <c r="DW650" s="104"/>
      <c r="DX650" s="60"/>
      <c r="DY650" s="61"/>
      <c r="DZ650" s="104"/>
      <c r="EA650" s="60"/>
      <c r="EB650" s="61"/>
      <c r="EC650" s="104"/>
      <c r="ED650" s="60"/>
      <c r="EE650" s="61"/>
      <c r="EF650" s="104"/>
      <c r="EG650" s="60"/>
      <c r="EH650" s="61"/>
      <c r="EI650" s="104"/>
      <c r="EJ650" s="60"/>
      <c r="EK650" s="61"/>
      <c r="EL650" s="104"/>
      <c r="EM650" s="60"/>
      <c r="EN650" s="61"/>
      <c r="EO650" s="104"/>
      <c r="EP650" s="60"/>
      <c r="EQ650" s="61"/>
      <c r="ER650" s="104"/>
      <c r="ES650" s="60"/>
      <c r="ET650" s="61"/>
      <c r="EU650" s="104"/>
      <c r="EV650" s="60"/>
      <c r="EW650" s="61"/>
      <c r="EX650" s="104"/>
      <c r="EY650" s="60"/>
      <c r="EZ650" s="61"/>
      <c r="FA650" s="104"/>
      <c r="FB650" s="60"/>
      <c r="FC650" s="61"/>
      <c r="FD650" s="104"/>
      <c r="FE650" s="60"/>
      <c r="FF650" s="61"/>
      <c r="FG650" s="104"/>
      <c r="FH650" s="60"/>
      <c r="FI650" s="61"/>
      <c r="FJ650" s="104"/>
      <c r="FK650" s="60"/>
      <c r="FL650" s="61"/>
      <c r="FM650" s="104"/>
      <c r="FN650" s="60"/>
      <c r="FO650" s="61"/>
      <c r="FP650" s="104"/>
      <c r="FQ650" s="60"/>
      <c r="FR650" s="61"/>
      <c r="FS650" s="104"/>
      <c r="FT650" s="60"/>
      <c r="FU650" s="61"/>
      <c r="FV650" s="104"/>
      <c r="FW650" s="60"/>
      <c r="FX650" s="61"/>
      <c r="FY650" s="104"/>
      <c r="FZ650" s="60"/>
      <c r="GA650" s="61"/>
      <c r="GB650" s="104"/>
      <c r="GC650" s="60"/>
      <c r="GD650" s="61"/>
      <c r="GE650" s="104"/>
      <c r="GF650" s="60"/>
      <c r="GG650" s="61"/>
      <c r="GH650" s="104"/>
      <c r="GI650" s="60"/>
      <c r="GJ650" s="61"/>
      <c r="GK650" s="104"/>
      <c r="GL650" s="60"/>
      <c r="GM650" s="61"/>
      <c r="GN650" s="104"/>
      <c r="GO650" s="60"/>
      <c r="GP650" s="61"/>
      <c r="GQ650" s="104"/>
      <c r="GR650" s="60"/>
      <c r="GS650" s="61"/>
      <c r="GT650" s="104"/>
      <c r="GU650" s="60"/>
      <c r="GV650" s="61"/>
      <c r="GW650" s="104"/>
      <c r="GX650" s="60"/>
      <c r="GY650" s="61"/>
      <c r="GZ650" s="104"/>
      <c r="HA650" s="60"/>
      <c r="HB650" s="61"/>
      <c r="HC650" s="104"/>
      <c r="HD650" s="60"/>
      <c r="HE650" s="61"/>
      <c r="HF650" s="104"/>
      <c r="HG650" s="60"/>
      <c r="HH650" s="61"/>
      <c r="HI650" s="104"/>
      <c r="HJ650" s="60"/>
      <c r="HK650" s="61"/>
      <c r="HL650" s="104"/>
      <c r="HM650" s="60"/>
      <c r="HN650" s="61"/>
      <c r="HO650" s="104"/>
      <c r="HP650" s="60"/>
      <c r="HQ650" s="61"/>
      <c r="HR650" s="104"/>
      <c r="HS650" s="60"/>
      <c r="HT650" s="61"/>
      <c r="HU650" s="104"/>
      <c r="HV650" s="60"/>
      <c r="HW650" s="61"/>
      <c r="HX650" s="104"/>
      <c r="HY650" s="60"/>
      <c r="HZ650" s="61"/>
      <c r="IA650" s="104"/>
      <c r="IB650" s="60"/>
      <c r="IC650" s="61"/>
      <c r="ID650" s="104"/>
      <c r="IE650" s="60"/>
      <c r="IF650" s="61"/>
      <c r="IG650" s="104"/>
      <c r="IH650" s="60"/>
      <c r="II650" s="61"/>
      <c r="IJ650" s="104"/>
      <c r="IK650" s="60"/>
      <c r="IL650" s="61"/>
      <c r="IM650" s="104"/>
      <c r="IN650" s="60"/>
      <c r="IO650" s="61"/>
      <c r="IP650" s="104"/>
      <c r="IQ650" s="60"/>
      <c r="IR650" s="61"/>
      <c r="IS650" s="104"/>
      <c r="IT650" s="60"/>
      <c r="IU650" s="61"/>
      <c r="IV650" s="104"/>
      <c r="IW650" s="60"/>
      <c r="IX650" s="61"/>
      <c r="IY650" s="104"/>
      <c r="IZ650" s="60"/>
      <c r="JA650" s="61"/>
      <c r="JB650" s="104"/>
      <c r="JC650" s="60"/>
      <c r="JD650" s="61"/>
      <c r="JE650" s="104"/>
      <c r="JF650" s="60"/>
      <c r="JG650" s="61"/>
      <c r="JH650" s="104"/>
      <c r="JI650" s="60"/>
      <c r="JJ650" s="61"/>
      <c r="JK650" s="104"/>
      <c r="JL650" s="60"/>
      <c r="JM650" s="61"/>
      <c r="JN650" s="104"/>
      <c r="JO650" s="60"/>
      <c r="JP650" s="61"/>
      <c r="JQ650" s="104"/>
      <c r="JR650" s="60"/>
      <c r="JS650" s="61"/>
      <c r="JT650" s="104"/>
      <c r="JU650" s="60"/>
      <c r="JV650" s="61"/>
      <c r="JW650" s="104"/>
      <c r="JX650" s="60"/>
      <c r="JY650" s="61"/>
      <c r="JZ650" s="104"/>
      <c r="KA650" s="60"/>
      <c r="KB650" s="61"/>
      <c r="KC650" s="104"/>
      <c r="KD650" s="60"/>
      <c r="KE650" s="61"/>
      <c r="KF650" s="104"/>
      <c r="KG650" s="60"/>
      <c r="KH650" s="61"/>
      <c r="KI650" s="104"/>
      <c r="KJ650" s="60"/>
      <c r="KK650" s="61"/>
      <c r="KL650" s="104"/>
      <c r="KM650" s="60"/>
      <c r="KN650" s="61"/>
      <c r="KO650" s="104"/>
      <c r="KP650" s="60"/>
      <c r="KQ650" s="61"/>
      <c r="KR650" s="104"/>
      <c r="KS650" s="60"/>
      <c r="KT650" s="61"/>
      <c r="KU650" s="104"/>
      <c r="KV650" s="60"/>
      <c r="KW650" s="61"/>
      <c r="KX650" s="104"/>
      <c r="KY650" s="60"/>
      <c r="KZ650" s="61"/>
      <c r="LA650" s="104"/>
      <c r="LB650" s="60"/>
      <c r="LC650" s="61"/>
      <c r="LD650" s="104"/>
      <c r="LE650" s="60"/>
      <c r="LF650" s="61"/>
      <c r="LG650" s="104"/>
      <c r="LH650" s="60"/>
      <c r="LI650" s="61"/>
      <c r="LJ650" s="104"/>
      <c r="LK650" s="60"/>
      <c r="LL650" s="61"/>
      <c r="LM650" s="104"/>
      <c r="LN650" s="60"/>
      <c r="LO650" s="61"/>
      <c r="LP650" s="104"/>
      <c r="LQ650" s="60"/>
      <c r="LR650" s="61"/>
      <c r="LS650" s="104"/>
      <c r="LT650" s="60"/>
      <c r="LU650" s="61"/>
      <c r="LV650" s="104"/>
      <c r="LW650" s="60"/>
      <c r="LX650" s="61"/>
      <c r="LY650" s="104"/>
      <c r="LZ650" s="60"/>
      <c r="MA650" s="61"/>
      <c r="MB650" s="104"/>
      <c r="MC650" s="60"/>
      <c r="MD650" s="61"/>
      <c r="ME650" s="104"/>
      <c r="MF650" s="60"/>
      <c r="MG650" s="61"/>
      <c r="MH650" s="104"/>
      <c r="MI650" s="60"/>
      <c r="MJ650" s="61"/>
      <c r="MK650" s="104"/>
      <c r="ML650" s="60"/>
      <c r="MM650" s="61"/>
      <c r="MN650" s="104"/>
      <c r="MO650" s="60"/>
      <c r="MP650" s="61"/>
      <c r="MQ650" s="104"/>
      <c r="MR650" s="60"/>
      <c r="MS650" s="61"/>
      <c r="MT650" s="104"/>
      <c r="MU650" s="60"/>
      <c r="MV650" s="61"/>
      <c r="MW650" s="104"/>
      <c r="MX650" s="60"/>
      <c r="MY650" s="61"/>
      <c r="MZ650" s="104"/>
      <c r="NA650" s="60"/>
      <c r="NB650" s="61"/>
      <c r="NC650" s="104"/>
      <c r="ND650" s="60"/>
      <c r="NE650" s="61"/>
      <c r="NF650" s="104"/>
      <c r="NG650" s="60"/>
      <c r="NH650" s="61"/>
      <c r="NI650" s="104"/>
      <c r="NJ650" s="60"/>
      <c r="NK650" s="61"/>
      <c r="NL650" s="104"/>
      <c r="NM650" s="60"/>
      <c r="NN650" s="61"/>
      <c r="NO650" s="104"/>
      <c r="NP650" s="60"/>
      <c r="NQ650" s="61"/>
      <c r="NR650" s="104"/>
      <c r="NS650" s="60"/>
      <c r="NT650" s="61"/>
      <c r="NU650" s="104"/>
      <c r="NV650" s="60"/>
      <c r="NW650" s="61"/>
      <c r="NX650" s="104"/>
      <c r="NY650" s="60"/>
      <c r="NZ650" s="61"/>
      <c r="OA650" s="104"/>
      <c r="OB650" s="60"/>
      <c r="OC650" s="61"/>
      <c r="OD650" s="104"/>
      <c r="OE650" s="60"/>
      <c r="OF650" s="61"/>
      <c r="OG650" s="104"/>
      <c r="OH650" s="60"/>
      <c r="OI650" s="61"/>
      <c r="OJ650" s="104"/>
      <c r="OK650" s="60"/>
      <c r="OL650" s="61"/>
      <c r="OM650" s="104"/>
      <c r="ON650" s="60"/>
      <c r="OO650" s="61"/>
      <c r="OP650" s="104"/>
      <c r="OQ650" s="60"/>
      <c r="OR650" s="61"/>
      <c r="OS650" s="104"/>
      <c r="OT650" s="60"/>
      <c r="OU650" s="61"/>
      <c r="OV650" s="104"/>
      <c r="OW650" s="60"/>
      <c r="OX650" s="61"/>
      <c r="OY650" s="104"/>
      <c r="OZ650" s="60"/>
      <c r="PA650" s="61"/>
      <c r="PB650" s="104"/>
      <c r="PC650" s="60"/>
      <c r="PD650" s="61"/>
      <c r="PE650" s="104"/>
      <c r="PF650" s="60"/>
      <c r="PG650" s="61"/>
      <c r="PH650" s="104"/>
      <c r="PI650" s="60"/>
      <c r="PJ650" s="61"/>
      <c r="PK650" s="104"/>
      <c r="PL650" s="60"/>
      <c r="PM650" s="61"/>
      <c r="PN650" s="104"/>
      <c r="PO650" s="60"/>
      <c r="PP650" s="61"/>
      <c r="PQ650" s="104"/>
      <c r="PR650" s="60"/>
      <c r="PS650" s="61"/>
      <c r="PT650" s="104"/>
      <c r="PU650" s="60"/>
      <c r="PV650" s="61"/>
      <c r="PW650" s="104"/>
      <c r="PX650" s="60"/>
      <c r="PY650" s="61"/>
      <c r="PZ650" s="104"/>
      <c r="QA650" s="60"/>
      <c r="QB650" s="61"/>
      <c r="QC650" s="104"/>
      <c r="QD650" s="60"/>
      <c r="QE650" s="61"/>
      <c r="QF650" s="104"/>
      <c r="QG650" s="60"/>
      <c r="QH650" s="61"/>
      <c r="QI650" s="104"/>
      <c r="QJ650" s="60"/>
      <c r="QK650" s="61"/>
      <c r="QL650" s="104"/>
      <c r="QM650" s="60"/>
      <c r="QN650" s="61"/>
      <c r="QO650" s="104"/>
      <c r="QP650" s="60"/>
      <c r="QQ650" s="61"/>
      <c r="QR650" s="104"/>
      <c r="QS650" s="60"/>
      <c r="QT650" s="61"/>
      <c r="QU650" s="104"/>
      <c r="QV650" s="60"/>
      <c r="QW650" s="61"/>
      <c r="QX650" s="104"/>
      <c r="QY650" s="60"/>
      <c r="QZ650" s="61"/>
      <c r="RA650" s="104"/>
      <c r="RB650" s="60"/>
      <c r="RC650" s="61"/>
      <c r="RD650" s="104"/>
      <c r="RE650" s="60"/>
      <c r="RF650" s="61"/>
      <c r="RG650" s="104"/>
      <c r="RH650" s="60"/>
      <c r="RI650" s="61"/>
      <c r="RJ650" s="104"/>
      <c r="RK650" s="60"/>
      <c r="RL650" s="61"/>
      <c r="RM650" s="104"/>
      <c r="RN650" s="60"/>
      <c r="RO650" s="61"/>
      <c r="RP650" s="104"/>
      <c r="RQ650" s="60"/>
      <c r="RR650" s="61"/>
      <c r="RS650" s="104"/>
      <c r="RT650" s="60"/>
      <c r="RU650" s="61"/>
      <c r="RV650" s="104"/>
      <c r="RW650" s="60"/>
      <c r="RX650" s="61"/>
      <c r="RY650" s="104"/>
      <c r="RZ650" s="60"/>
      <c r="SA650" s="61"/>
      <c r="SB650" s="104"/>
      <c r="SC650" s="60"/>
      <c r="SD650" s="61"/>
      <c r="SE650" s="104"/>
      <c r="SF650" s="60"/>
      <c r="SG650" s="61"/>
      <c r="SH650" s="104"/>
      <c r="SI650" s="60"/>
      <c r="SJ650" s="61"/>
      <c r="SK650" s="104"/>
      <c r="SL650" s="60"/>
      <c r="SM650" s="61"/>
      <c r="SN650" s="104"/>
      <c r="SO650" s="60"/>
      <c r="SP650" s="61"/>
      <c r="SQ650" s="104"/>
      <c r="SR650" s="60"/>
      <c r="SS650" s="61"/>
      <c r="ST650" s="104"/>
      <c r="SU650" s="60"/>
      <c r="SV650" s="61"/>
      <c r="SW650" s="104"/>
      <c r="SX650" s="60"/>
      <c r="SY650" s="61"/>
      <c r="SZ650" s="104"/>
      <c r="TA650" s="60"/>
      <c r="TB650" s="61"/>
      <c r="TC650" s="104"/>
      <c r="TD650" s="60"/>
      <c r="TE650" s="61"/>
      <c r="TF650" s="104"/>
      <c r="TG650" s="60"/>
      <c r="TH650" s="61"/>
      <c r="TI650" s="104"/>
      <c r="TJ650" s="60"/>
      <c r="TK650" s="61"/>
      <c r="TL650" s="104"/>
      <c r="TM650" s="60"/>
      <c r="TN650" s="61"/>
      <c r="TO650" s="104"/>
      <c r="TP650" s="60"/>
      <c r="TQ650" s="61"/>
      <c r="TR650" s="104"/>
      <c r="TS650" s="60"/>
      <c r="TT650" s="61"/>
      <c r="TU650" s="104"/>
      <c r="TV650" s="60"/>
      <c r="TW650" s="61"/>
      <c r="TX650" s="104"/>
      <c r="TY650" s="60"/>
      <c r="TZ650" s="61"/>
      <c r="UA650" s="104"/>
      <c r="UB650" s="60"/>
      <c r="UC650" s="61"/>
      <c r="UD650" s="104"/>
      <c r="UE650" s="60"/>
      <c r="UF650" s="61"/>
      <c r="UG650" s="104"/>
      <c r="UH650" s="60"/>
      <c r="UI650" s="61"/>
      <c r="UJ650" s="104"/>
      <c r="UK650" s="60"/>
      <c r="UL650" s="61"/>
      <c r="UM650" s="104"/>
      <c r="UN650" s="60"/>
      <c r="UO650" s="61"/>
      <c r="UP650" s="104"/>
      <c r="UQ650" s="60"/>
      <c r="UR650" s="61"/>
      <c r="US650" s="104"/>
      <c r="UT650" s="60"/>
      <c r="UU650" s="61"/>
      <c r="UV650" s="104"/>
      <c r="UW650" s="60"/>
      <c r="UX650" s="61"/>
      <c r="UY650" s="104"/>
      <c r="UZ650" s="60"/>
      <c r="VA650" s="61"/>
      <c r="VB650" s="104"/>
      <c r="VC650" s="60"/>
      <c r="VD650" s="61"/>
      <c r="VE650" s="104"/>
      <c r="VF650" s="60"/>
      <c r="VG650" s="61"/>
      <c r="VH650" s="104"/>
      <c r="VI650" s="60"/>
      <c r="VJ650" s="61"/>
      <c r="VK650" s="104"/>
      <c r="VL650" s="60"/>
      <c r="VM650" s="61"/>
      <c r="VN650" s="104"/>
      <c r="VO650" s="60"/>
      <c r="VP650" s="61"/>
      <c r="VQ650" s="104"/>
      <c r="VR650" s="60"/>
      <c r="VS650" s="61"/>
      <c r="VT650" s="104"/>
      <c r="VU650" s="60"/>
      <c r="VV650" s="61"/>
      <c r="VW650" s="104"/>
      <c r="VX650" s="60"/>
      <c r="VY650" s="61"/>
      <c r="VZ650" s="104"/>
      <c r="WA650" s="60"/>
      <c r="WB650" s="61"/>
      <c r="WC650" s="104"/>
      <c r="WD650" s="60"/>
      <c r="WE650" s="61"/>
      <c r="WF650" s="104"/>
      <c r="WG650" s="60"/>
      <c r="WH650" s="61"/>
      <c r="WI650" s="104"/>
      <c r="WJ650" s="60"/>
      <c r="WK650" s="61"/>
      <c r="WL650" s="104"/>
      <c r="WM650" s="60"/>
      <c r="WN650" s="61"/>
      <c r="WO650" s="104"/>
      <c r="WP650" s="60"/>
      <c r="WQ650" s="61"/>
      <c r="WR650" s="104"/>
      <c r="WS650" s="60"/>
      <c r="WT650" s="61"/>
      <c r="WU650" s="104"/>
      <c r="WV650" s="60"/>
      <c r="WW650" s="61"/>
      <c r="WX650" s="104"/>
      <c r="WY650" s="60"/>
      <c r="WZ650" s="61"/>
      <c r="XA650" s="104"/>
      <c r="XB650" s="60"/>
      <c r="XC650" s="61"/>
      <c r="XD650" s="104"/>
      <c r="XE650" s="60"/>
      <c r="XF650" s="61"/>
      <c r="XG650" s="104"/>
      <c r="XH650" s="60"/>
      <c r="XI650" s="61"/>
      <c r="XJ650" s="104"/>
      <c r="XK650" s="60"/>
      <c r="XL650" s="61"/>
      <c r="XM650" s="104"/>
      <c r="XN650" s="60"/>
      <c r="XO650" s="61"/>
      <c r="XP650" s="104"/>
      <c r="XQ650" s="60"/>
      <c r="XR650" s="61"/>
      <c r="XS650" s="104"/>
      <c r="XT650" s="60"/>
      <c r="XU650" s="61"/>
      <c r="XV650" s="104"/>
      <c r="XW650" s="60"/>
      <c r="XX650" s="61"/>
      <c r="XY650" s="104"/>
      <c r="XZ650" s="60"/>
      <c r="YA650" s="61"/>
      <c r="YB650" s="104"/>
      <c r="YC650" s="60"/>
      <c r="YD650" s="61"/>
      <c r="YE650" s="104"/>
      <c r="YF650" s="60"/>
      <c r="YG650" s="61"/>
      <c r="YH650" s="104"/>
      <c r="YI650" s="60"/>
      <c r="YJ650" s="61"/>
      <c r="YK650" s="104"/>
      <c r="YL650" s="60"/>
      <c r="YM650" s="61"/>
      <c r="YN650" s="104"/>
      <c r="YO650" s="60"/>
      <c r="YP650" s="61"/>
      <c r="YQ650" s="104"/>
      <c r="YR650" s="60"/>
      <c r="YS650" s="61"/>
      <c r="YT650" s="104"/>
      <c r="YU650" s="60"/>
      <c r="YV650" s="61"/>
      <c r="YW650" s="104"/>
      <c r="YX650" s="60"/>
      <c r="YY650" s="61"/>
      <c r="YZ650" s="104"/>
      <c r="ZA650" s="60"/>
      <c r="ZB650" s="61"/>
      <c r="ZC650" s="104"/>
      <c r="ZD650" s="60"/>
      <c r="ZE650" s="61"/>
      <c r="ZF650" s="104"/>
      <c r="ZG650" s="60"/>
      <c r="ZH650" s="61"/>
      <c r="ZI650" s="104"/>
      <c r="ZJ650" s="60"/>
      <c r="ZK650" s="61"/>
      <c r="ZL650" s="104"/>
      <c r="ZM650" s="60"/>
      <c r="ZN650" s="61"/>
      <c r="ZO650" s="104"/>
      <c r="ZP650" s="60"/>
      <c r="ZQ650" s="61"/>
      <c r="ZR650" s="104"/>
      <c r="ZS650" s="60"/>
      <c r="ZT650" s="61"/>
      <c r="ZU650" s="104"/>
      <c r="ZV650" s="60"/>
      <c r="ZW650" s="61"/>
      <c r="ZX650" s="104"/>
      <c r="ZY650" s="60"/>
      <c r="ZZ650" s="61"/>
      <c r="AAA650" s="104"/>
      <c r="AAB650" s="60"/>
      <c r="AAC650" s="61"/>
      <c r="AAD650" s="104"/>
      <c r="AAE650" s="60"/>
      <c r="AAF650" s="61"/>
      <c r="AAG650" s="104"/>
      <c r="AAH650" s="60"/>
      <c r="AAI650" s="61"/>
      <c r="AAJ650" s="104"/>
      <c r="AAK650" s="60"/>
      <c r="AAL650" s="61"/>
      <c r="AAM650" s="104"/>
      <c r="AAN650" s="60"/>
      <c r="AAO650" s="61"/>
      <c r="AAP650" s="104"/>
      <c r="AAQ650" s="60"/>
      <c r="AAR650" s="61"/>
      <c r="AAS650" s="104"/>
      <c r="AAT650" s="60"/>
      <c r="AAU650" s="61"/>
      <c r="AAV650" s="104"/>
      <c r="AAW650" s="60"/>
      <c r="AAX650" s="61"/>
      <c r="AAY650" s="104"/>
      <c r="AAZ650" s="60"/>
      <c r="ABA650" s="61"/>
      <c r="ABB650" s="104"/>
      <c r="ABC650" s="60"/>
      <c r="ABD650" s="61"/>
      <c r="ABE650" s="104"/>
      <c r="ABF650" s="60"/>
      <c r="ABG650" s="61"/>
      <c r="ABH650" s="104"/>
      <c r="ABI650" s="60"/>
      <c r="ABJ650" s="61"/>
      <c r="ABK650" s="104"/>
      <c r="ABL650" s="60"/>
      <c r="ABM650" s="61"/>
      <c r="ABN650" s="104"/>
      <c r="ABO650" s="60"/>
      <c r="ABP650" s="61"/>
      <c r="ABQ650" s="104"/>
      <c r="ABR650" s="60"/>
      <c r="ABS650" s="61"/>
      <c r="ABT650" s="104"/>
      <c r="ABU650" s="60"/>
      <c r="ABV650" s="61"/>
      <c r="ABW650" s="104"/>
      <c r="ABX650" s="60"/>
      <c r="ABY650" s="61"/>
      <c r="ABZ650" s="104"/>
      <c r="ACA650" s="60"/>
      <c r="ACB650" s="61"/>
      <c r="ACC650" s="104"/>
      <c r="ACD650" s="60"/>
      <c r="ACE650" s="61"/>
      <c r="ACF650" s="104"/>
      <c r="ACG650" s="60"/>
      <c r="ACH650" s="61"/>
      <c r="ACI650" s="104"/>
      <c r="ACJ650" s="60"/>
      <c r="ACK650" s="61"/>
      <c r="ACL650" s="104"/>
      <c r="ACM650" s="60"/>
      <c r="ACN650" s="61"/>
      <c r="ACO650" s="104"/>
      <c r="ACP650" s="60"/>
      <c r="ACQ650" s="61"/>
      <c r="ACR650" s="104"/>
      <c r="ACS650" s="60"/>
      <c r="ACT650" s="61"/>
      <c r="ACU650" s="104"/>
      <c r="ACV650" s="60"/>
      <c r="ACW650" s="61"/>
      <c r="ACX650" s="104"/>
      <c r="ACY650" s="60"/>
      <c r="ACZ650" s="61"/>
      <c r="ADA650" s="104"/>
      <c r="ADB650" s="60"/>
      <c r="ADC650" s="61"/>
      <c r="ADD650" s="104"/>
      <c r="ADE650" s="60"/>
      <c r="ADF650" s="61"/>
      <c r="ADG650" s="104"/>
      <c r="ADH650" s="60"/>
      <c r="ADI650" s="61"/>
      <c r="ADJ650" s="104"/>
      <c r="ADK650" s="60"/>
      <c r="ADL650" s="61"/>
      <c r="ADM650" s="104"/>
      <c r="ADN650" s="60"/>
      <c r="ADO650" s="61"/>
      <c r="ADP650" s="104"/>
      <c r="ADQ650" s="60"/>
      <c r="ADR650" s="61"/>
      <c r="ADS650" s="104"/>
      <c r="ADT650" s="60"/>
      <c r="ADU650" s="61"/>
      <c r="ADV650" s="104"/>
      <c r="ADW650" s="60"/>
      <c r="ADX650" s="61"/>
      <c r="ADY650" s="104"/>
      <c r="ADZ650" s="60"/>
      <c r="AEA650" s="61"/>
      <c r="AEB650" s="104"/>
      <c r="AEC650" s="60"/>
      <c r="AED650" s="61"/>
      <c r="AEE650" s="104"/>
      <c r="AEF650" s="60"/>
      <c r="AEG650" s="61"/>
      <c r="AEH650" s="104"/>
      <c r="AEI650" s="60"/>
      <c r="AEJ650" s="61"/>
      <c r="AEK650" s="104"/>
      <c r="AEL650" s="60"/>
      <c r="AEM650" s="61"/>
      <c r="AEN650" s="104"/>
      <c r="AEO650" s="60"/>
      <c r="AEP650" s="61"/>
      <c r="AEQ650" s="104"/>
      <c r="AER650" s="60"/>
      <c r="AES650" s="61"/>
      <c r="AET650" s="104"/>
      <c r="AEU650" s="60"/>
      <c r="AEV650" s="61"/>
      <c r="AEW650" s="104"/>
      <c r="AEX650" s="60"/>
      <c r="AEY650" s="61"/>
      <c r="AEZ650" s="104"/>
      <c r="AFA650" s="60"/>
      <c r="AFB650" s="61"/>
      <c r="AFC650" s="104"/>
      <c r="AFD650" s="60"/>
      <c r="AFE650" s="61"/>
      <c r="AFF650" s="104"/>
      <c r="AFG650" s="60"/>
      <c r="AFH650" s="61"/>
      <c r="AFI650" s="104"/>
      <c r="AFJ650" s="60"/>
      <c r="AFK650" s="61"/>
      <c r="AFL650" s="104"/>
      <c r="AFM650" s="60"/>
      <c r="AFN650" s="61"/>
      <c r="AFO650" s="104"/>
      <c r="AFP650" s="60"/>
      <c r="AFQ650" s="61"/>
      <c r="AFR650" s="104"/>
      <c r="AFS650" s="60"/>
      <c r="AFT650" s="61"/>
      <c r="AFU650" s="104"/>
      <c r="AFV650" s="60"/>
      <c r="AFW650" s="61"/>
      <c r="AFX650" s="104"/>
      <c r="AFY650" s="60"/>
      <c r="AFZ650" s="61"/>
      <c r="AGA650" s="104"/>
      <c r="AGB650" s="60"/>
      <c r="AGC650" s="61"/>
      <c r="AGD650" s="104"/>
      <c r="AGE650" s="60"/>
      <c r="AGF650" s="61"/>
      <c r="AGG650" s="104"/>
      <c r="AGH650" s="60"/>
      <c r="AGI650" s="61"/>
      <c r="AGJ650" s="104"/>
      <c r="AGK650" s="60"/>
      <c r="AGL650" s="61"/>
      <c r="AGM650" s="104"/>
      <c r="AGN650" s="60"/>
      <c r="AGO650" s="61"/>
      <c r="AGP650" s="104"/>
      <c r="AGQ650" s="60"/>
      <c r="AGR650" s="61"/>
      <c r="AGS650" s="104"/>
      <c r="AGT650" s="60"/>
      <c r="AGU650" s="61"/>
      <c r="AGV650" s="104"/>
      <c r="AGW650" s="60"/>
      <c r="AGX650" s="61"/>
      <c r="AGY650" s="104"/>
      <c r="AGZ650" s="60"/>
      <c r="AHA650" s="61"/>
      <c r="AHB650" s="104"/>
      <c r="AHC650" s="60"/>
      <c r="AHD650" s="61"/>
      <c r="AHE650" s="104"/>
      <c r="AHF650" s="60"/>
      <c r="AHG650" s="61"/>
      <c r="AHH650" s="104"/>
      <c r="AHI650" s="60"/>
      <c r="AHJ650" s="61"/>
      <c r="AHK650" s="104"/>
      <c r="AHL650" s="60"/>
      <c r="AHM650" s="61"/>
      <c r="AHN650" s="104"/>
      <c r="AHO650" s="60"/>
      <c r="AHP650" s="61"/>
      <c r="AHQ650" s="104"/>
      <c r="AHR650" s="60"/>
      <c r="AHS650" s="61"/>
      <c r="AHT650" s="104"/>
      <c r="AHU650" s="60"/>
      <c r="AHV650" s="61"/>
      <c r="AHW650" s="104"/>
      <c r="AHX650" s="60"/>
      <c r="AHY650" s="61"/>
      <c r="AHZ650" s="104"/>
      <c r="AIA650" s="60"/>
      <c r="AIB650" s="61"/>
      <c r="AIC650" s="104"/>
      <c r="AID650" s="60"/>
      <c r="AIE650" s="61"/>
      <c r="AIF650" s="104"/>
      <c r="AIG650" s="60"/>
      <c r="AIH650" s="61"/>
      <c r="AII650" s="104"/>
      <c r="AIJ650" s="60"/>
      <c r="AIK650" s="61"/>
      <c r="AIL650" s="104"/>
      <c r="AIM650" s="60"/>
      <c r="AIN650" s="61"/>
      <c r="AIO650" s="104"/>
      <c r="AIP650" s="60"/>
      <c r="AIQ650" s="61"/>
      <c r="AIR650" s="104"/>
      <c r="AIS650" s="60"/>
      <c r="AIT650" s="61"/>
      <c r="AIU650" s="104"/>
      <c r="AIV650" s="60"/>
      <c r="AIW650" s="61"/>
      <c r="AIX650" s="104"/>
      <c r="AIY650" s="60"/>
      <c r="AIZ650" s="61"/>
      <c r="AJA650" s="104"/>
      <c r="AJB650" s="60"/>
      <c r="AJC650" s="61"/>
      <c r="AJD650" s="104"/>
      <c r="AJE650" s="60"/>
      <c r="AJF650" s="61"/>
      <c r="AJG650" s="104"/>
      <c r="AJH650" s="60"/>
      <c r="AJI650" s="61"/>
      <c r="AJJ650" s="104"/>
      <c r="AJK650" s="60"/>
      <c r="AJL650" s="61"/>
      <c r="AJM650" s="104"/>
      <c r="AJN650" s="60"/>
      <c r="AJO650" s="61"/>
      <c r="AJP650" s="104"/>
      <c r="AJQ650" s="60"/>
      <c r="AJR650" s="61"/>
      <c r="AJS650" s="104"/>
      <c r="AJT650" s="60"/>
      <c r="AJU650" s="61"/>
      <c r="AJV650" s="104"/>
      <c r="AJW650" s="60"/>
      <c r="AJX650" s="61"/>
      <c r="AJY650" s="104"/>
      <c r="AJZ650" s="60"/>
      <c r="AKA650" s="61"/>
      <c r="AKB650" s="104"/>
      <c r="AKC650" s="60"/>
      <c r="AKD650" s="61"/>
      <c r="AKE650" s="104"/>
      <c r="AKF650" s="60"/>
      <c r="AKG650" s="61"/>
      <c r="AKH650" s="104"/>
      <c r="AKI650" s="60"/>
      <c r="AKJ650" s="61"/>
      <c r="AKK650" s="104"/>
      <c r="AKL650" s="60"/>
      <c r="AKM650" s="61"/>
      <c r="AKN650" s="104"/>
      <c r="AKO650" s="60"/>
      <c r="AKP650" s="61"/>
      <c r="AKQ650" s="104"/>
      <c r="AKR650" s="60"/>
      <c r="AKS650" s="61"/>
      <c r="AKT650" s="104"/>
      <c r="AKU650" s="60"/>
      <c r="AKV650" s="61"/>
      <c r="AKW650" s="104"/>
      <c r="AKX650" s="60"/>
      <c r="AKY650" s="61"/>
      <c r="AKZ650" s="104"/>
      <c r="ALA650" s="60"/>
      <c r="ALB650" s="61"/>
      <c r="ALC650" s="104"/>
      <c r="ALD650" s="60"/>
      <c r="ALE650" s="61"/>
      <c r="ALF650" s="104"/>
      <c r="ALG650" s="60"/>
      <c r="ALH650" s="61"/>
      <c r="ALI650" s="104"/>
      <c r="ALJ650" s="60"/>
      <c r="ALK650" s="61"/>
      <c r="ALL650" s="104"/>
      <c r="ALM650" s="60"/>
      <c r="ALN650" s="61"/>
      <c r="ALO650" s="104"/>
      <c r="ALP650" s="60"/>
      <c r="ALQ650" s="61"/>
      <c r="ALR650" s="104"/>
      <c r="ALS650" s="60"/>
      <c r="ALT650" s="61"/>
      <c r="ALU650" s="104"/>
      <c r="ALV650" s="60"/>
      <c r="ALW650" s="61"/>
      <c r="ALX650" s="104"/>
      <c r="ALY650" s="60"/>
      <c r="ALZ650" s="61"/>
      <c r="AMA650" s="104"/>
      <c r="AMB650" s="60"/>
      <c r="AMC650" s="61"/>
      <c r="AMD650" s="104"/>
      <c r="AME650" s="60"/>
      <c r="AMF650" s="61"/>
      <c r="AMG650" s="104"/>
      <c r="AMH650" s="60"/>
      <c r="AMI650" s="61"/>
      <c r="AMJ650" s="104"/>
      <c r="AMK650" s="60"/>
      <c r="AML650" s="61"/>
      <c r="AMM650" s="104"/>
      <c r="AMN650" s="60"/>
      <c r="AMO650" s="61"/>
      <c r="AMP650" s="104"/>
      <c r="AMQ650" s="60"/>
      <c r="AMR650" s="61"/>
      <c r="AMS650" s="104"/>
      <c r="AMT650" s="60"/>
      <c r="AMU650" s="61"/>
      <c r="AMV650" s="104"/>
      <c r="AMW650" s="60"/>
      <c r="AMX650" s="61"/>
      <c r="AMY650" s="104"/>
      <c r="AMZ650" s="60"/>
      <c r="ANA650" s="61"/>
      <c r="ANB650" s="104"/>
      <c r="ANC650" s="60"/>
      <c r="AND650" s="61"/>
      <c r="ANE650" s="104"/>
      <c r="ANF650" s="60"/>
      <c r="ANG650" s="61"/>
      <c r="ANH650" s="104"/>
      <c r="ANI650" s="60"/>
      <c r="ANJ650" s="61"/>
      <c r="ANK650" s="104"/>
      <c r="ANL650" s="60"/>
      <c r="ANM650" s="61"/>
      <c r="ANN650" s="104"/>
      <c r="ANO650" s="60"/>
      <c r="ANP650" s="61"/>
      <c r="ANQ650" s="104"/>
      <c r="ANR650" s="60"/>
      <c r="ANS650" s="61"/>
      <c r="ANT650" s="104"/>
      <c r="ANU650" s="60"/>
      <c r="ANV650" s="61"/>
      <c r="ANW650" s="104"/>
      <c r="ANX650" s="60"/>
      <c r="ANY650" s="61"/>
      <c r="ANZ650" s="104"/>
      <c r="AOA650" s="60"/>
      <c r="AOB650" s="61"/>
      <c r="AOC650" s="104"/>
      <c r="AOD650" s="60"/>
      <c r="AOE650" s="61"/>
      <c r="AOF650" s="104"/>
      <c r="AOG650" s="60"/>
      <c r="AOH650" s="61"/>
      <c r="AOI650" s="104"/>
      <c r="AOJ650" s="60"/>
      <c r="AOK650" s="61"/>
      <c r="AOL650" s="104"/>
      <c r="AOM650" s="60"/>
      <c r="AON650" s="61"/>
      <c r="AOO650" s="104"/>
      <c r="AOP650" s="60"/>
      <c r="AOQ650" s="61"/>
      <c r="AOR650" s="104"/>
      <c r="AOS650" s="60"/>
      <c r="AOT650" s="61"/>
      <c r="AOU650" s="104"/>
      <c r="AOV650" s="60"/>
      <c r="AOW650" s="61"/>
      <c r="AOX650" s="104"/>
      <c r="AOY650" s="60"/>
      <c r="AOZ650" s="61"/>
      <c r="APA650" s="104"/>
      <c r="APB650" s="60"/>
      <c r="APC650" s="61"/>
      <c r="APD650" s="104"/>
      <c r="APE650" s="60"/>
      <c r="APF650" s="61"/>
      <c r="APG650" s="104"/>
      <c r="APH650" s="60"/>
      <c r="API650" s="61"/>
      <c r="APJ650" s="104"/>
      <c r="APK650" s="60"/>
      <c r="APL650" s="61"/>
      <c r="APM650" s="104"/>
      <c r="APN650" s="60"/>
      <c r="APO650" s="61"/>
      <c r="APP650" s="104"/>
      <c r="APQ650" s="60"/>
      <c r="APR650" s="61"/>
      <c r="APS650" s="104"/>
      <c r="APT650" s="60"/>
      <c r="APU650" s="61"/>
      <c r="APV650" s="104"/>
      <c r="APW650" s="60"/>
      <c r="APX650" s="61"/>
      <c r="APY650" s="104"/>
      <c r="APZ650" s="60"/>
      <c r="AQA650" s="61"/>
      <c r="AQB650" s="104"/>
      <c r="AQC650" s="60"/>
      <c r="AQD650" s="61"/>
      <c r="AQE650" s="104"/>
      <c r="AQF650" s="60"/>
      <c r="AQG650" s="61"/>
      <c r="AQH650" s="104"/>
      <c r="AQI650" s="60"/>
      <c r="AQJ650" s="61"/>
      <c r="AQK650" s="104"/>
      <c r="AQL650" s="60"/>
      <c r="AQM650" s="61"/>
      <c r="AQN650" s="104"/>
      <c r="AQO650" s="60"/>
      <c r="AQP650" s="61"/>
      <c r="AQQ650" s="104"/>
      <c r="AQR650" s="60"/>
      <c r="AQS650" s="61"/>
      <c r="AQT650" s="104"/>
      <c r="AQU650" s="60"/>
      <c r="AQV650" s="61"/>
      <c r="AQW650" s="104"/>
      <c r="AQX650" s="60"/>
      <c r="AQY650" s="61"/>
      <c r="AQZ650" s="104"/>
      <c r="ARA650" s="60"/>
      <c r="ARB650" s="61"/>
      <c r="ARC650" s="104"/>
      <c r="ARD650" s="60"/>
      <c r="ARE650" s="61"/>
      <c r="ARF650" s="104"/>
      <c r="ARG650" s="60"/>
      <c r="ARH650" s="61"/>
      <c r="ARI650" s="104"/>
      <c r="ARJ650" s="60"/>
      <c r="ARK650" s="61"/>
      <c r="ARL650" s="104"/>
      <c r="ARM650" s="60"/>
      <c r="ARN650" s="61"/>
      <c r="ARO650" s="104"/>
      <c r="ARP650" s="60"/>
      <c r="ARQ650" s="61"/>
      <c r="ARR650" s="104"/>
      <c r="ARS650" s="60"/>
      <c r="ART650" s="61"/>
      <c r="ARU650" s="104"/>
      <c r="ARV650" s="60"/>
      <c r="ARW650" s="61"/>
      <c r="ARX650" s="104"/>
      <c r="ARY650" s="60"/>
      <c r="ARZ650" s="61"/>
      <c r="ASA650" s="104"/>
      <c r="ASB650" s="60"/>
      <c r="ASC650" s="61"/>
      <c r="ASD650" s="104"/>
      <c r="ASE650" s="60"/>
      <c r="ASF650" s="61"/>
      <c r="ASG650" s="104"/>
      <c r="ASH650" s="60"/>
      <c r="ASI650" s="61"/>
      <c r="ASJ650" s="104"/>
      <c r="ASK650" s="60"/>
      <c r="ASL650" s="61"/>
      <c r="ASM650" s="104"/>
      <c r="ASN650" s="60"/>
      <c r="ASO650" s="61"/>
      <c r="ASP650" s="104"/>
      <c r="ASQ650" s="60"/>
      <c r="ASR650" s="61"/>
      <c r="ASS650" s="104"/>
      <c r="AST650" s="60"/>
      <c r="ASU650" s="61"/>
      <c r="ASV650" s="104"/>
      <c r="ASW650" s="60"/>
      <c r="ASX650" s="61"/>
      <c r="ASY650" s="104"/>
      <c r="ASZ650" s="60"/>
      <c r="ATA650" s="61"/>
      <c r="ATB650" s="104"/>
      <c r="ATC650" s="60"/>
      <c r="ATD650" s="61"/>
      <c r="ATE650" s="104"/>
      <c r="ATF650" s="60"/>
      <c r="ATG650" s="61"/>
      <c r="ATH650" s="104"/>
      <c r="ATI650" s="60"/>
      <c r="ATJ650" s="61"/>
      <c r="ATK650" s="104"/>
      <c r="ATL650" s="60"/>
      <c r="ATM650" s="61"/>
      <c r="ATN650" s="104"/>
      <c r="ATO650" s="60"/>
      <c r="ATP650" s="61"/>
      <c r="ATQ650" s="104"/>
      <c r="ATR650" s="60"/>
      <c r="ATS650" s="61"/>
      <c r="ATT650" s="104"/>
      <c r="ATU650" s="60"/>
      <c r="ATV650" s="61"/>
      <c r="ATW650" s="104"/>
      <c r="ATX650" s="60"/>
      <c r="ATY650" s="61"/>
      <c r="ATZ650" s="104"/>
      <c r="AUA650" s="60"/>
      <c r="AUB650" s="61"/>
      <c r="AUC650" s="104"/>
      <c r="AUD650" s="60"/>
      <c r="AUE650" s="61"/>
      <c r="AUF650" s="104"/>
      <c r="AUG650" s="60"/>
      <c r="AUH650" s="61"/>
      <c r="AUI650" s="104"/>
      <c r="AUJ650" s="60"/>
      <c r="AUK650" s="61"/>
      <c r="AUL650" s="104"/>
      <c r="AUM650" s="60"/>
      <c r="AUN650" s="61"/>
      <c r="AUO650" s="104"/>
      <c r="AUP650" s="60"/>
      <c r="AUQ650" s="61"/>
      <c r="AUR650" s="104"/>
      <c r="AUS650" s="60"/>
      <c r="AUT650" s="61"/>
      <c r="AUU650" s="104"/>
      <c r="AUV650" s="60"/>
      <c r="AUW650" s="61"/>
      <c r="AUX650" s="104"/>
      <c r="AUY650" s="60"/>
      <c r="AUZ650" s="61"/>
      <c r="AVA650" s="104"/>
      <c r="AVB650" s="60"/>
      <c r="AVC650" s="61"/>
      <c r="AVD650" s="104"/>
      <c r="AVE650" s="60"/>
      <c r="AVF650" s="61"/>
      <c r="AVG650" s="104"/>
      <c r="AVH650" s="60"/>
      <c r="AVI650" s="61"/>
      <c r="AVJ650" s="104"/>
      <c r="AVK650" s="60"/>
      <c r="AVL650" s="61"/>
      <c r="AVM650" s="104"/>
      <c r="AVN650" s="60"/>
      <c r="AVO650" s="61"/>
      <c r="AVP650" s="104"/>
      <c r="AVQ650" s="60"/>
      <c r="AVR650" s="61"/>
      <c r="AVS650" s="104"/>
      <c r="AVT650" s="60"/>
      <c r="AVU650" s="61"/>
      <c r="AVV650" s="104"/>
      <c r="AVW650" s="60"/>
      <c r="AVX650" s="61"/>
      <c r="AVY650" s="104"/>
      <c r="AVZ650" s="60"/>
      <c r="AWA650" s="61"/>
      <c r="AWB650" s="104"/>
      <c r="AWC650" s="60"/>
      <c r="AWD650" s="61"/>
      <c r="AWE650" s="104"/>
      <c r="AWF650" s="60"/>
      <c r="AWG650" s="61"/>
      <c r="AWH650" s="104"/>
      <c r="AWI650" s="60"/>
      <c r="AWJ650" s="61"/>
      <c r="AWK650" s="104"/>
      <c r="AWL650" s="60"/>
      <c r="AWM650" s="61"/>
      <c r="AWN650" s="104"/>
      <c r="AWO650" s="60"/>
      <c r="AWP650" s="61"/>
      <c r="AWQ650" s="104"/>
      <c r="AWR650" s="60"/>
      <c r="AWS650" s="61"/>
      <c r="AWT650" s="104"/>
      <c r="AWU650" s="60"/>
      <c r="AWV650" s="61"/>
      <c r="AWW650" s="104"/>
      <c r="AWX650" s="60"/>
      <c r="AWY650" s="61"/>
      <c r="AWZ650" s="104"/>
      <c r="AXA650" s="60"/>
      <c r="AXB650" s="61"/>
      <c r="AXC650" s="104"/>
      <c r="AXD650" s="60"/>
      <c r="AXE650" s="61"/>
      <c r="AXF650" s="104"/>
      <c r="AXG650" s="60"/>
      <c r="AXH650" s="61"/>
      <c r="AXI650" s="104"/>
      <c r="AXJ650" s="60"/>
      <c r="AXK650" s="61"/>
      <c r="AXL650" s="104"/>
      <c r="AXM650" s="60"/>
      <c r="AXN650" s="61"/>
      <c r="AXO650" s="104"/>
      <c r="AXP650" s="60"/>
      <c r="AXQ650" s="61"/>
      <c r="AXR650" s="104"/>
      <c r="AXS650" s="60"/>
      <c r="AXT650" s="61"/>
      <c r="AXU650" s="104"/>
      <c r="AXV650" s="60"/>
      <c r="AXW650" s="61"/>
      <c r="AXX650" s="104"/>
      <c r="AXY650" s="60"/>
      <c r="AXZ650" s="61"/>
      <c r="AYA650" s="104"/>
      <c r="AYB650" s="60"/>
      <c r="AYC650" s="61"/>
      <c r="AYD650" s="104"/>
      <c r="AYE650" s="60"/>
      <c r="AYF650" s="61"/>
      <c r="AYG650" s="104"/>
      <c r="AYH650" s="60"/>
      <c r="AYI650" s="61"/>
      <c r="AYJ650" s="104"/>
      <c r="AYK650" s="60"/>
      <c r="AYL650" s="61"/>
      <c r="AYM650" s="104"/>
      <c r="AYN650" s="60"/>
      <c r="AYO650" s="61"/>
      <c r="AYP650" s="104"/>
      <c r="AYQ650" s="60"/>
      <c r="AYR650" s="61"/>
      <c r="AYS650" s="104"/>
      <c r="AYT650" s="60"/>
      <c r="AYU650" s="61"/>
      <c r="AYV650" s="104"/>
      <c r="AYW650" s="60"/>
      <c r="AYX650" s="61"/>
      <c r="AYY650" s="104"/>
      <c r="AYZ650" s="60"/>
      <c r="AZA650" s="61"/>
      <c r="AZB650" s="104"/>
      <c r="AZC650" s="60"/>
      <c r="AZD650" s="61"/>
      <c r="AZE650" s="104"/>
      <c r="AZF650" s="60"/>
      <c r="AZG650" s="61"/>
      <c r="AZH650" s="104"/>
      <c r="AZI650" s="60"/>
      <c r="AZJ650" s="61"/>
      <c r="AZK650" s="104"/>
      <c r="AZL650" s="60"/>
      <c r="AZM650" s="61"/>
      <c r="AZN650" s="104"/>
      <c r="AZO650" s="60"/>
      <c r="AZP650" s="61"/>
      <c r="AZQ650" s="104"/>
      <c r="AZR650" s="60"/>
      <c r="AZS650" s="61"/>
      <c r="AZT650" s="104"/>
      <c r="AZU650" s="60"/>
      <c r="AZV650" s="61"/>
      <c r="AZW650" s="104"/>
      <c r="AZX650" s="60"/>
      <c r="AZY650" s="61"/>
      <c r="AZZ650" s="104"/>
      <c r="BAA650" s="60"/>
      <c r="BAB650" s="61"/>
      <c r="BAC650" s="104"/>
      <c r="BAD650" s="60"/>
      <c r="BAE650" s="61"/>
      <c r="BAF650" s="104"/>
      <c r="BAG650" s="60"/>
      <c r="BAH650" s="61"/>
      <c r="BAI650" s="104"/>
      <c r="BAJ650" s="60"/>
      <c r="BAK650" s="61"/>
      <c r="BAL650" s="104"/>
      <c r="BAM650" s="60"/>
      <c r="BAN650" s="61"/>
      <c r="BAO650" s="104"/>
      <c r="BAP650" s="60"/>
      <c r="BAQ650" s="61"/>
      <c r="BAR650" s="104"/>
      <c r="BAS650" s="60"/>
      <c r="BAT650" s="61"/>
      <c r="BAU650" s="104"/>
      <c r="BAV650" s="60"/>
      <c r="BAW650" s="61"/>
      <c r="BAX650" s="104"/>
      <c r="BAY650" s="60"/>
      <c r="BAZ650" s="61"/>
      <c r="BBA650" s="104"/>
      <c r="BBB650" s="60"/>
      <c r="BBC650" s="61"/>
      <c r="BBD650" s="104"/>
      <c r="BBE650" s="60"/>
      <c r="BBF650" s="61"/>
      <c r="BBG650" s="104"/>
      <c r="BBH650" s="60"/>
      <c r="BBI650" s="61"/>
      <c r="BBJ650" s="104"/>
      <c r="BBK650" s="60"/>
      <c r="BBL650" s="61"/>
      <c r="BBM650" s="104"/>
      <c r="BBN650" s="60"/>
      <c r="BBO650" s="61"/>
      <c r="BBP650" s="104"/>
      <c r="BBQ650" s="60"/>
      <c r="BBR650" s="61"/>
      <c r="BBS650" s="104"/>
      <c r="BBT650" s="60"/>
      <c r="BBU650" s="61"/>
      <c r="BBV650" s="104"/>
      <c r="BBW650" s="60"/>
      <c r="BBX650" s="61"/>
      <c r="BBY650" s="104"/>
      <c r="BBZ650" s="60"/>
      <c r="BCA650" s="61"/>
      <c r="BCB650" s="104"/>
      <c r="BCC650" s="60"/>
      <c r="BCD650" s="61"/>
      <c r="BCE650" s="104"/>
      <c r="BCF650" s="60"/>
      <c r="BCG650" s="61"/>
      <c r="BCH650" s="104"/>
      <c r="BCI650" s="60"/>
      <c r="BCJ650" s="61"/>
      <c r="BCK650" s="104"/>
      <c r="BCL650" s="60"/>
      <c r="BCM650" s="61"/>
      <c r="BCN650" s="104"/>
      <c r="BCO650" s="60"/>
      <c r="BCP650" s="61"/>
      <c r="BCQ650" s="104"/>
      <c r="BCR650" s="60"/>
      <c r="BCS650" s="61"/>
      <c r="BCT650" s="104"/>
      <c r="BCU650" s="60"/>
      <c r="BCV650" s="61"/>
      <c r="BCW650" s="104"/>
      <c r="BCX650" s="60"/>
      <c r="BCY650" s="61"/>
      <c r="BCZ650" s="104"/>
      <c r="BDA650" s="60"/>
      <c r="BDB650" s="61"/>
      <c r="BDC650" s="104"/>
      <c r="BDD650" s="60"/>
      <c r="BDE650" s="61"/>
      <c r="BDF650" s="104"/>
      <c r="BDG650" s="60"/>
      <c r="BDH650" s="61"/>
      <c r="BDI650" s="104"/>
      <c r="BDJ650" s="60"/>
      <c r="BDK650" s="61"/>
      <c r="BDL650" s="104"/>
      <c r="BDM650" s="60"/>
      <c r="BDN650" s="61"/>
      <c r="BDO650" s="104"/>
      <c r="BDP650" s="60"/>
      <c r="BDQ650" s="61"/>
      <c r="BDR650" s="104"/>
      <c r="BDS650" s="60"/>
      <c r="BDT650" s="61"/>
      <c r="BDU650" s="104"/>
      <c r="BDV650" s="60"/>
      <c r="BDW650" s="61"/>
      <c r="BDX650" s="104"/>
      <c r="BDY650" s="60"/>
      <c r="BDZ650" s="61"/>
      <c r="BEA650" s="104"/>
      <c r="BEB650" s="60"/>
      <c r="BEC650" s="61"/>
      <c r="BED650" s="104"/>
      <c r="BEE650" s="60"/>
      <c r="BEF650" s="61"/>
      <c r="BEG650" s="104"/>
      <c r="BEH650" s="60"/>
      <c r="BEI650" s="61"/>
      <c r="BEJ650" s="104"/>
      <c r="BEK650" s="60"/>
      <c r="BEL650" s="61"/>
      <c r="BEM650" s="104"/>
      <c r="BEN650" s="60"/>
      <c r="BEO650" s="61"/>
      <c r="BEP650" s="104"/>
      <c r="BEQ650" s="60"/>
      <c r="BER650" s="61"/>
      <c r="BES650" s="104"/>
      <c r="BET650" s="60"/>
      <c r="BEU650" s="61"/>
      <c r="BEV650" s="104"/>
      <c r="BEW650" s="60"/>
      <c r="BEX650" s="61"/>
      <c r="BEY650" s="104"/>
      <c r="BEZ650" s="60"/>
      <c r="BFA650" s="61"/>
      <c r="BFB650" s="104"/>
      <c r="BFC650" s="60"/>
      <c r="BFD650" s="61"/>
      <c r="BFE650" s="104"/>
      <c r="BFF650" s="60"/>
      <c r="BFG650" s="61"/>
      <c r="BFH650" s="104"/>
      <c r="BFI650" s="60"/>
      <c r="BFJ650" s="61"/>
      <c r="BFK650" s="104"/>
      <c r="BFL650" s="60"/>
      <c r="BFM650" s="61"/>
      <c r="BFN650" s="104"/>
      <c r="BFO650" s="60"/>
      <c r="BFP650" s="61"/>
      <c r="BFQ650" s="104"/>
      <c r="BFR650" s="60"/>
      <c r="BFS650" s="61"/>
      <c r="BFT650" s="104"/>
      <c r="BFU650" s="60"/>
      <c r="BFV650" s="61"/>
      <c r="BFW650" s="104"/>
      <c r="BFX650" s="60"/>
      <c r="BFY650" s="61"/>
      <c r="BFZ650" s="104"/>
      <c r="BGA650" s="60"/>
      <c r="BGB650" s="61"/>
      <c r="BGC650" s="104"/>
      <c r="BGD650" s="60"/>
      <c r="BGE650" s="61"/>
      <c r="BGF650" s="104"/>
      <c r="BGG650" s="60"/>
      <c r="BGH650" s="61"/>
      <c r="BGI650" s="104"/>
      <c r="BGJ650" s="60"/>
      <c r="BGK650" s="61"/>
      <c r="BGL650" s="104"/>
      <c r="BGM650" s="60"/>
      <c r="BGN650" s="61"/>
      <c r="BGO650" s="104"/>
      <c r="BGP650" s="60"/>
      <c r="BGQ650" s="61"/>
      <c r="BGR650" s="104"/>
      <c r="BGS650" s="60"/>
      <c r="BGT650" s="61"/>
      <c r="BGU650" s="104"/>
      <c r="BGV650" s="60"/>
      <c r="BGW650" s="61"/>
      <c r="BGX650" s="104"/>
      <c r="BGY650" s="60"/>
      <c r="BGZ650" s="61"/>
      <c r="BHA650" s="104"/>
      <c r="BHB650" s="60"/>
      <c r="BHC650" s="61"/>
      <c r="BHD650" s="104"/>
      <c r="BHE650" s="60"/>
      <c r="BHF650" s="61"/>
      <c r="BHG650" s="104"/>
      <c r="BHH650" s="60"/>
      <c r="BHI650" s="61"/>
      <c r="BHJ650" s="104"/>
      <c r="BHK650" s="60"/>
      <c r="BHL650" s="61"/>
      <c r="BHM650" s="104"/>
      <c r="BHN650" s="60"/>
      <c r="BHO650" s="61"/>
      <c r="BHP650" s="104"/>
      <c r="BHQ650" s="60"/>
      <c r="BHR650" s="61"/>
      <c r="BHS650" s="104"/>
      <c r="BHT650" s="60"/>
      <c r="BHU650" s="61"/>
      <c r="BHV650" s="104"/>
      <c r="BHW650" s="60"/>
      <c r="BHX650" s="61"/>
      <c r="BHY650" s="104"/>
      <c r="BHZ650" s="60"/>
      <c r="BIA650" s="61"/>
      <c r="BIB650" s="104"/>
      <c r="BIC650" s="60"/>
      <c r="BID650" s="61"/>
      <c r="BIE650" s="104"/>
      <c r="BIF650" s="60"/>
      <c r="BIG650" s="61"/>
      <c r="BIH650" s="104"/>
      <c r="BII650" s="60"/>
      <c r="BIJ650" s="61"/>
      <c r="BIK650" s="104"/>
      <c r="BIL650" s="60"/>
      <c r="BIM650" s="61"/>
      <c r="BIN650" s="104"/>
      <c r="BIO650" s="60"/>
      <c r="BIP650" s="61"/>
      <c r="BIQ650" s="104"/>
      <c r="BIR650" s="60"/>
      <c r="BIS650" s="61"/>
      <c r="BIT650" s="104"/>
      <c r="BIU650" s="60"/>
      <c r="BIV650" s="61"/>
      <c r="BIW650" s="104"/>
      <c r="BIX650" s="60"/>
      <c r="BIY650" s="61"/>
      <c r="BIZ650" s="104"/>
      <c r="BJA650" s="60"/>
      <c r="BJB650" s="61"/>
      <c r="BJC650" s="104"/>
      <c r="BJD650" s="60"/>
      <c r="BJE650" s="61"/>
      <c r="BJF650" s="104"/>
      <c r="BJG650" s="60"/>
      <c r="BJH650" s="61"/>
      <c r="BJI650" s="104"/>
      <c r="BJJ650" s="60"/>
      <c r="BJK650" s="61"/>
      <c r="BJL650" s="104"/>
      <c r="BJM650" s="60"/>
      <c r="BJN650" s="61"/>
      <c r="BJO650" s="104"/>
      <c r="BJP650" s="60"/>
      <c r="BJQ650" s="61"/>
      <c r="BJR650" s="104"/>
      <c r="BJS650" s="60"/>
      <c r="BJT650" s="61"/>
      <c r="BJU650" s="104"/>
      <c r="BJV650" s="60"/>
      <c r="BJW650" s="61"/>
      <c r="BJX650" s="104"/>
      <c r="BJY650" s="60"/>
      <c r="BJZ650" s="61"/>
      <c r="BKA650" s="104"/>
      <c r="BKB650" s="60"/>
      <c r="BKC650" s="61"/>
      <c r="BKD650" s="104"/>
      <c r="BKE650" s="60"/>
      <c r="BKF650" s="61"/>
      <c r="BKG650" s="104"/>
      <c r="BKH650" s="60"/>
      <c r="BKI650" s="61"/>
      <c r="BKJ650" s="104"/>
      <c r="BKK650" s="60"/>
      <c r="BKL650" s="61"/>
      <c r="BKM650" s="104"/>
      <c r="BKN650" s="60"/>
      <c r="BKO650" s="61"/>
      <c r="BKP650" s="104"/>
      <c r="BKQ650" s="60"/>
      <c r="BKR650" s="61"/>
      <c r="BKS650" s="104"/>
      <c r="BKT650" s="60"/>
      <c r="BKU650" s="61"/>
      <c r="BKV650" s="104"/>
      <c r="BKW650" s="60"/>
      <c r="BKX650" s="61"/>
      <c r="BKY650" s="104"/>
      <c r="BKZ650" s="60"/>
      <c r="BLA650" s="61"/>
      <c r="BLB650" s="104"/>
      <c r="BLC650" s="60"/>
      <c r="BLD650" s="61"/>
      <c r="BLE650" s="104"/>
      <c r="BLF650" s="60"/>
      <c r="BLG650" s="61"/>
      <c r="BLH650" s="104"/>
      <c r="BLI650" s="60"/>
      <c r="BLJ650" s="61"/>
      <c r="BLK650" s="104"/>
      <c r="BLL650" s="60"/>
      <c r="BLM650" s="61"/>
      <c r="BLN650" s="104"/>
      <c r="BLO650" s="60"/>
      <c r="BLP650" s="61"/>
      <c r="BLQ650" s="104"/>
      <c r="BLR650" s="60"/>
      <c r="BLS650" s="61"/>
      <c r="BLT650" s="104"/>
      <c r="BLU650" s="60"/>
      <c r="BLV650" s="61"/>
      <c r="BLW650" s="104"/>
      <c r="BLX650" s="60"/>
      <c r="BLY650" s="61"/>
      <c r="BLZ650" s="104"/>
      <c r="BMA650" s="60"/>
      <c r="BMB650" s="61"/>
      <c r="BMC650" s="104"/>
      <c r="BMD650" s="60"/>
      <c r="BME650" s="61"/>
      <c r="BMF650" s="104"/>
      <c r="BMG650" s="60"/>
      <c r="BMH650" s="61"/>
      <c r="BMI650" s="104"/>
      <c r="BMJ650" s="60"/>
      <c r="BMK650" s="61"/>
      <c r="BML650" s="104"/>
      <c r="BMM650" s="60"/>
      <c r="BMN650" s="61"/>
      <c r="BMO650" s="104"/>
      <c r="BMP650" s="60"/>
      <c r="BMQ650" s="61"/>
      <c r="BMR650" s="104"/>
      <c r="BMS650" s="60"/>
      <c r="BMT650" s="61"/>
      <c r="BMU650" s="104"/>
      <c r="BMV650" s="60"/>
      <c r="BMW650" s="61"/>
      <c r="BMX650" s="104"/>
      <c r="BMY650" s="60"/>
      <c r="BMZ650" s="61"/>
      <c r="BNA650" s="104"/>
      <c r="BNB650" s="60"/>
      <c r="BNC650" s="61"/>
      <c r="BND650" s="104"/>
      <c r="BNE650" s="60"/>
      <c r="BNF650" s="61"/>
      <c r="BNG650" s="104"/>
      <c r="BNH650" s="60"/>
      <c r="BNI650" s="61"/>
      <c r="BNJ650" s="104"/>
      <c r="BNK650" s="60"/>
      <c r="BNL650" s="61"/>
      <c r="BNM650" s="104"/>
      <c r="BNN650" s="60"/>
      <c r="BNO650" s="61"/>
      <c r="BNP650" s="104"/>
      <c r="BNQ650" s="60"/>
      <c r="BNR650" s="61"/>
      <c r="BNS650" s="104"/>
      <c r="BNT650" s="60"/>
      <c r="BNU650" s="61"/>
      <c r="BNV650" s="104"/>
      <c r="BNW650" s="60"/>
      <c r="BNX650" s="61"/>
      <c r="BNY650" s="104"/>
      <c r="BNZ650" s="60"/>
      <c r="BOA650" s="61"/>
      <c r="BOB650" s="104"/>
      <c r="BOC650" s="60"/>
      <c r="BOD650" s="61"/>
      <c r="BOE650" s="104"/>
      <c r="BOF650" s="60"/>
      <c r="BOG650" s="61"/>
      <c r="BOH650" s="104"/>
      <c r="BOI650" s="60"/>
      <c r="BOJ650" s="61"/>
      <c r="BOK650" s="104"/>
      <c r="BOL650" s="60"/>
      <c r="BOM650" s="61"/>
      <c r="BON650" s="104"/>
      <c r="BOO650" s="60"/>
      <c r="BOP650" s="61"/>
      <c r="BOQ650" s="104"/>
      <c r="BOR650" s="60"/>
      <c r="BOS650" s="61"/>
      <c r="BOT650" s="104"/>
      <c r="BOU650" s="60"/>
      <c r="BOV650" s="61"/>
      <c r="BOW650" s="104"/>
      <c r="BOX650" s="60"/>
      <c r="BOY650" s="61"/>
      <c r="BOZ650" s="104"/>
      <c r="BPA650" s="60"/>
      <c r="BPB650" s="61"/>
      <c r="BPC650" s="104"/>
      <c r="BPD650" s="60"/>
      <c r="BPE650" s="61"/>
      <c r="BPF650" s="104"/>
      <c r="BPG650" s="60"/>
      <c r="BPH650" s="61"/>
      <c r="BPI650" s="104"/>
      <c r="BPJ650" s="60"/>
      <c r="BPK650" s="61"/>
      <c r="BPL650" s="104"/>
      <c r="BPM650" s="60"/>
      <c r="BPN650" s="61"/>
      <c r="BPO650" s="104"/>
      <c r="BPP650" s="60"/>
      <c r="BPQ650" s="61"/>
      <c r="BPR650" s="104"/>
      <c r="BPS650" s="60"/>
      <c r="BPT650" s="61"/>
      <c r="BPU650" s="104"/>
      <c r="BPV650" s="60"/>
      <c r="BPW650" s="61"/>
      <c r="BPX650" s="104"/>
      <c r="BPY650" s="60"/>
      <c r="BPZ650" s="61"/>
      <c r="BQA650" s="104"/>
      <c r="BQB650" s="60"/>
      <c r="BQC650" s="61"/>
      <c r="BQD650" s="104"/>
      <c r="BQE650" s="60"/>
      <c r="BQF650" s="61"/>
      <c r="BQG650" s="104"/>
      <c r="BQH650" s="60"/>
      <c r="BQI650" s="61"/>
      <c r="BQJ650" s="104"/>
      <c r="BQK650" s="60"/>
      <c r="BQL650" s="61"/>
      <c r="BQM650" s="104"/>
      <c r="BQN650" s="60"/>
      <c r="BQO650" s="61"/>
      <c r="BQP650" s="104"/>
      <c r="BQQ650" s="60"/>
      <c r="BQR650" s="61"/>
      <c r="BQS650" s="104"/>
      <c r="BQT650" s="60"/>
      <c r="BQU650" s="61"/>
      <c r="BQV650" s="104"/>
      <c r="BQW650" s="60"/>
      <c r="BQX650" s="61"/>
      <c r="BQY650" s="104"/>
      <c r="BQZ650" s="60"/>
      <c r="BRA650" s="61"/>
      <c r="BRB650" s="104"/>
      <c r="BRC650" s="60"/>
      <c r="BRD650" s="61"/>
      <c r="BRE650" s="104"/>
      <c r="BRF650" s="60"/>
      <c r="BRG650" s="61"/>
      <c r="BRH650" s="104"/>
      <c r="BRI650" s="60"/>
      <c r="BRJ650" s="61"/>
      <c r="BRK650" s="104"/>
      <c r="BRL650" s="60"/>
      <c r="BRM650" s="61"/>
      <c r="BRN650" s="104"/>
      <c r="BRO650" s="60"/>
      <c r="BRP650" s="61"/>
      <c r="BRQ650" s="104"/>
      <c r="BRR650" s="60"/>
      <c r="BRS650" s="61"/>
      <c r="BRT650" s="104"/>
      <c r="BRU650" s="60"/>
      <c r="BRV650" s="61"/>
      <c r="BRW650" s="104"/>
      <c r="BRX650" s="60"/>
      <c r="BRY650" s="61"/>
      <c r="BRZ650" s="104"/>
      <c r="BSA650" s="60"/>
      <c r="BSB650" s="61"/>
      <c r="BSC650" s="104"/>
      <c r="BSD650" s="60"/>
      <c r="BSE650" s="61"/>
      <c r="BSF650" s="104"/>
      <c r="BSG650" s="60"/>
      <c r="BSH650" s="61"/>
      <c r="BSI650" s="104"/>
      <c r="BSJ650" s="60"/>
      <c r="BSK650" s="61"/>
      <c r="BSL650" s="104"/>
      <c r="BSM650" s="60"/>
      <c r="BSN650" s="61"/>
      <c r="BSO650" s="104"/>
      <c r="BSP650" s="60"/>
      <c r="BSQ650" s="61"/>
      <c r="BSR650" s="104"/>
      <c r="BSS650" s="60"/>
      <c r="BST650" s="61"/>
      <c r="BSU650" s="104"/>
      <c r="BSV650" s="60"/>
      <c r="BSW650" s="61"/>
      <c r="BSX650" s="104"/>
      <c r="BSY650" s="60"/>
      <c r="BSZ650" s="61"/>
      <c r="BTA650" s="104"/>
      <c r="BTB650" s="60"/>
      <c r="BTC650" s="61"/>
      <c r="BTD650" s="104"/>
      <c r="BTE650" s="60"/>
      <c r="BTF650" s="61"/>
      <c r="BTG650" s="104"/>
      <c r="BTH650" s="60"/>
      <c r="BTI650" s="61"/>
      <c r="BTJ650" s="104"/>
      <c r="BTK650" s="60"/>
      <c r="BTL650" s="61"/>
      <c r="BTM650" s="104"/>
      <c r="BTN650" s="60"/>
      <c r="BTO650" s="61"/>
      <c r="BTP650" s="104"/>
      <c r="BTQ650" s="60"/>
      <c r="BTR650" s="61"/>
      <c r="BTS650" s="104"/>
      <c r="BTT650" s="60"/>
      <c r="BTU650" s="61"/>
      <c r="BTV650" s="104"/>
      <c r="BTW650" s="60"/>
      <c r="BTX650" s="61"/>
      <c r="BTY650" s="104"/>
      <c r="BTZ650" s="60"/>
      <c r="BUA650" s="61"/>
      <c r="BUB650" s="104"/>
      <c r="BUC650" s="60"/>
      <c r="BUD650" s="61"/>
      <c r="BUE650" s="104"/>
      <c r="BUF650" s="60"/>
      <c r="BUG650" s="61"/>
      <c r="BUH650" s="104"/>
      <c r="BUI650" s="60"/>
      <c r="BUJ650" s="61"/>
      <c r="BUK650" s="104"/>
      <c r="BUL650" s="60"/>
      <c r="BUM650" s="61"/>
      <c r="BUN650" s="104"/>
      <c r="BUO650" s="60"/>
      <c r="BUP650" s="61"/>
      <c r="BUQ650" s="104"/>
      <c r="BUR650" s="60"/>
      <c r="BUS650" s="61"/>
      <c r="BUT650" s="104"/>
      <c r="BUU650" s="60"/>
      <c r="BUV650" s="61"/>
      <c r="BUW650" s="104"/>
      <c r="BUX650" s="60"/>
      <c r="BUY650" s="61"/>
      <c r="BUZ650" s="104"/>
      <c r="BVA650" s="60"/>
      <c r="BVB650" s="61"/>
      <c r="BVC650" s="104"/>
      <c r="BVD650" s="60"/>
      <c r="BVE650" s="61"/>
      <c r="BVF650" s="104"/>
      <c r="BVG650" s="60"/>
      <c r="BVH650" s="61"/>
      <c r="BVI650" s="104"/>
      <c r="BVJ650" s="60"/>
      <c r="BVK650" s="61"/>
      <c r="BVL650" s="104"/>
      <c r="BVM650" s="60"/>
      <c r="BVN650" s="61"/>
      <c r="BVO650" s="104"/>
      <c r="BVP650" s="60"/>
      <c r="BVQ650" s="61"/>
      <c r="BVR650" s="104"/>
      <c r="BVS650" s="60"/>
      <c r="BVT650" s="61"/>
      <c r="BVU650" s="104"/>
      <c r="BVV650" s="60"/>
      <c r="BVW650" s="61"/>
      <c r="BVX650" s="104"/>
      <c r="BVY650" s="60"/>
      <c r="BVZ650" s="61"/>
      <c r="BWA650" s="104"/>
      <c r="BWB650" s="60"/>
      <c r="BWC650" s="61"/>
      <c r="BWD650" s="104"/>
      <c r="BWE650" s="60"/>
      <c r="BWF650" s="61"/>
      <c r="BWG650" s="104"/>
      <c r="BWH650" s="60"/>
      <c r="BWI650" s="61"/>
      <c r="BWJ650" s="104"/>
      <c r="BWK650" s="60"/>
      <c r="BWL650" s="61"/>
      <c r="BWM650" s="104"/>
      <c r="BWN650" s="60"/>
      <c r="BWO650" s="61"/>
      <c r="BWP650" s="104"/>
      <c r="BWQ650" s="60"/>
      <c r="BWR650" s="61"/>
      <c r="BWS650" s="104"/>
      <c r="BWT650" s="60"/>
      <c r="BWU650" s="61"/>
      <c r="BWV650" s="104"/>
      <c r="BWW650" s="60"/>
      <c r="BWX650" s="61"/>
      <c r="BWY650" s="104"/>
      <c r="BWZ650" s="60"/>
      <c r="BXA650" s="61"/>
      <c r="BXB650" s="104"/>
      <c r="BXC650" s="60"/>
      <c r="BXD650" s="61"/>
      <c r="BXE650" s="104"/>
      <c r="BXF650" s="60"/>
      <c r="BXG650" s="61"/>
      <c r="BXH650" s="104"/>
      <c r="BXI650" s="60"/>
      <c r="BXJ650" s="61"/>
      <c r="BXK650" s="104"/>
      <c r="BXL650" s="60"/>
      <c r="BXM650" s="61"/>
      <c r="BXN650" s="104"/>
      <c r="BXO650" s="60"/>
      <c r="BXP650" s="61"/>
      <c r="BXQ650" s="104"/>
      <c r="BXR650" s="60"/>
      <c r="BXS650" s="61"/>
      <c r="BXT650" s="104"/>
      <c r="BXU650" s="60"/>
      <c r="BXV650" s="61"/>
      <c r="BXW650" s="104"/>
      <c r="BXX650" s="60"/>
      <c r="BXY650" s="61"/>
      <c r="BXZ650" s="104"/>
      <c r="BYA650" s="60"/>
      <c r="BYB650" s="61"/>
      <c r="BYC650" s="104"/>
      <c r="BYD650" s="60"/>
      <c r="BYE650" s="61"/>
      <c r="BYF650" s="104"/>
      <c r="BYG650" s="60"/>
      <c r="BYH650" s="61"/>
      <c r="BYI650" s="104"/>
      <c r="BYJ650" s="60"/>
      <c r="BYK650" s="61"/>
      <c r="BYL650" s="104"/>
      <c r="BYM650" s="60"/>
      <c r="BYN650" s="61"/>
      <c r="BYO650" s="104"/>
      <c r="BYP650" s="60"/>
      <c r="BYQ650" s="61"/>
      <c r="BYR650" s="104"/>
      <c r="BYS650" s="60"/>
      <c r="BYT650" s="61"/>
      <c r="BYU650" s="104"/>
      <c r="BYV650" s="60"/>
      <c r="BYW650" s="61"/>
      <c r="BYX650" s="104"/>
      <c r="BYY650" s="60"/>
      <c r="BYZ650" s="61"/>
      <c r="BZA650" s="104"/>
      <c r="BZB650" s="60"/>
      <c r="BZC650" s="61"/>
      <c r="BZD650" s="104"/>
      <c r="BZE650" s="60"/>
      <c r="BZF650" s="61"/>
      <c r="BZG650" s="104"/>
      <c r="BZH650" s="60"/>
      <c r="BZI650" s="61"/>
      <c r="BZJ650" s="104"/>
      <c r="BZK650" s="60"/>
      <c r="BZL650" s="61"/>
      <c r="BZM650" s="104"/>
      <c r="BZN650" s="60"/>
      <c r="BZO650" s="61"/>
      <c r="BZP650" s="104"/>
      <c r="BZQ650" s="60"/>
      <c r="BZR650" s="61"/>
      <c r="BZS650" s="104"/>
      <c r="BZT650" s="60"/>
      <c r="BZU650" s="61"/>
      <c r="BZV650" s="104"/>
      <c r="BZW650" s="60"/>
      <c r="BZX650" s="61"/>
      <c r="BZY650" s="104"/>
      <c r="BZZ650" s="60"/>
      <c r="CAA650" s="61"/>
      <c r="CAB650" s="104"/>
      <c r="CAC650" s="60"/>
      <c r="CAD650" s="61"/>
      <c r="CAE650" s="104"/>
      <c r="CAF650" s="60"/>
      <c r="CAG650" s="61"/>
      <c r="CAH650" s="104"/>
      <c r="CAI650" s="60"/>
      <c r="CAJ650" s="61"/>
      <c r="CAK650" s="104"/>
      <c r="CAL650" s="60"/>
      <c r="CAM650" s="61"/>
      <c r="CAN650" s="104"/>
      <c r="CAO650" s="60"/>
      <c r="CAP650" s="61"/>
      <c r="CAQ650" s="104"/>
      <c r="CAR650" s="60"/>
      <c r="CAS650" s="61"/>
      <c r="CAT650" s="104"/>
      <c r="CAU650" s="60"/>
      <c r="CAV650" s="61"/>
      <c r="CAW650" s="104"/>
      <c r="CAX650" s="60"/>
      <c r="CAY650" s="61"/>
      <c r="CAZ650" s="104"/>
      <c r="CBA650" s="60"/>
      <c r="CBB650" s="61"/>
      <c r="CBC650" s="104"/>
      <c r="CBD650" s="60"/>
      <c r="CBE650" s="61"/>
      <c r="CBF650" s="104"/>
      <c r="CBG650" s="60"/>
      <c r="CBH650" s="61"/>
      <c r="CBI650" s="104"/>
      <c r="CBJ650" s="60"/>
      <c r="CBK650" s="61"/>
      <c r="CBL650" s="104"/>
      <c r="CBM650" s="60"/>
      <c r="CBN650" s="61"/>
      <c r="CBO650" s="104"/>
      <c r="CBP650" s="60"/>
      <c r="CBQ650" s="61"/>
      <c r="CBR650" s="104"/>
      <c r="CBS650" s="60"/>
      <c r="CBT650" s="61"/>
      <c r="CBU650" s="104"/>
      <c r="CBV650" s="60"/>
      <c r="CBW650" s="61"/>
      <c r="CBX650" s="104"/>
      <c r="CBY650" s="60"/>
      <c r="CBZ650" s="61"/>
      <c r="CCA650" s="104"/>
      <c r="CCB650" s="60"/>
      <c r="CCC650" s="61"/>
      <c r="CCD650" s="104"/>
      <c r="CCE650" s="60"/>
      <c r="CCF650" s="61"/>
      <c r="CCG650" s="104"/>
      <c r="CCH650" s="60"/>
      <c r="CCI650" s="61"/>
      <c r="CCJ650" s="104"/>
      <c r="CCK650" s="60"/>
      <c r="CCL650" s="61"/>
      <c r="CCM650" s="104"/>
      <c r="CCN650" s="60"/>
      <c r="CCO650" s="61"/>
      <c r="CCP650" s="104"/>
      <c r="CCQ650" s="60"/>
      <c r="CCR650" s="61"/>
      <c r="CCS650" s="104"/>
      <c r="CCT650" s="60"/>
      <c r="CCU650" s="61"/>
      <c r="CCV650" s="104"/>
      <c r="CCW650" s="60"/>
      <c r="CCX650" s="61"/>
      <c r="CCY650" s="104"/>
      <c r="CCZ650" s="60"/>
      <c r="CDA650" s="61"/>
      <c r="CDB650" s="104"/>
      <c r="CDC650" s="60"/>
      <c r="CDD650" s="61"/>
      <c r="CDE650" s="104"/>
      <c r="CDF650" s="60"/>
      <c r="CDG650" s="61"/>
      <c r="CDH650" s="104"/>
      <c r="CDI650" s="60"/>
      <c r="CDJ650" s="61"/>
      <c r="CDK650" s="104"/>
      <c r="CDL650" s="60"/>
      <c r="CDM650" s="61"/>
      <c r="CDN650" s="104"/>
      <c r="CDO650" s="60"/>
      <c r="CDP650" s="61"/>
      <c r="CDQ650" s="104"/>
      <c r="CDR650" s="60"/>
      <c r="CDS650" s="61"/>
      <c r="CDT650" s="104"/>
      <c r="CDU650" s="60"/>
      <c r="CDV650" s="61"/>
      <c r="CDW650" s="104"/>
      <c r="CDX650" s="60"/>
      <c r="CDY650" s="61"/>
      <c r="CDZ650" s="104"/>
      <c r="CEA650" s="60"/>
      <c r="CEB650" s="61"/>
      <c r="CEC650" s="104"/>
      <c r="CED650" s="60"/>
      <c r="CEE650" s="61"/>
      <c r="CEF650" s="104"/>
      <c r="CEG650" s="60"/>
      <c r="CEH650" s="61"/>
      <c r="CEI650" s="104"/>
      <c r="CEJ650" s="60"/>
      <c r="CEK650" s="61"/>
      <c r="CEL650" s="104"/>
      <c r="CEM650" s="60"/>
      <c r="CEN650" s="61"/>
      <c r="CEO650" s="104"/>
      <c r="CEP650" s="60"/>
      <c r="CEQ650" s="61"/>
      <c r="CER650" s="104"/>
      <c r="CES650" s="60"/>
      <c r="CET650" s="61"/>
      <c r="CEU650" s="104"/>
      <c r="CEV650" s="60"/>
      <c r="CEW650" s="61"/>
      <c r="CEX650" s="104"/>
      <c r="CEY650" s="60"/>
      <c r="CEZ650" s="61"/>
      <c r="CFA650" s="104"/>
      <c r="CFB650" s="60"/>
      <c r="CFC650" s="61"/>
      <c r="CFD650" s="104"/>
      <c r="CFE650" s="60"/>
      <c r="CFF650" s="61"/>
      <c r="CFG650" s="104"/>
      <c r="CFH650" s="60"/>
      <c r="CFI650" s="61"/>
      <c r="CFJ650" s="104"/>
      <c r="CFK650" s="60"/>
      <c r="CFL650" s="61"/>
      <c r="CFM650" s="104"/>
      <c r="CFN650" s="60"/>
      <c r="CFO650" s="61"/>
      <c r="CFP650" s="104"/>
      <c r="CFQ650" s="60"/>
      <c r="CFR650" s="61"/>
      <c r="CFS650" s="104"/>
      <c r="CFT650" s="60"/>
      <c r="CFU650" s="61"/>
      <c r="CFV650" s="104"/>
      <c r="CFW650" s="60"/>
      <c r="CFX650" s="61"/>
      <c r="CFY650" s="104"/>
      <c r="CFZ650" s="60"/>
      <c r="CGA650" s="61"/>
      <c r="CGB650" s="104"/>
      <c r="CGC650" s="60"/>
      <c r="CGD650" s="61"/>
      <c r="CGE650" s="104"/>
      <c r="CGF650" s="60"/>
      <c r="CGG650" s="61"/>
      <c r="CGH650" s="104"/>
      <c r="CGI650" s="60"/>
      <c r="CGJ650" s="61"/>
      <c r="CGK650" s="104"/>
      <c r="CGL650" s="60"/>
      <c r="CGM650" s="61"/>
      <c r="CGN650" s="104"/>
      <c r="CGO650" s="60"/>
      <c r="CGP650" s="61"/>
      <c r="CGQ650" s="104"/>
      <c r="CGR650" s="60"/>
      <c r="CGS650" s="61"/>
      <c r="CGT650" s="104"/>
      <c r="CGU650" s="60"/>
      <c r="CGV650" s="61"/>
      <c r="CGW650" s="104"/>
      <c r="CGX650" s="60"/>
      <c r="CGY650" s="61"/>
      <c r="CGZ650" s="104"/>
      <c r="CHA650" s="60"/>
      <c r="CHB650" s="61"/>
      <c r="CHC650" s="104"/>
      <c r="CHD650" s="60"/>
      <c r="CHE650" s="61"/>
      <c r="CHF650" s="104"/>
      <c r="CHG650" s="60"/>
      <c r="CHH650" s="61"/>
      <c r="CHI650" s="104"/>
      <c r="CHJ650" s="60"/>
      <c r="CHK650" s="61"/>
      <c r="CHL650" s="104"/>
      <c r="CHM650" s="60"/>
      <c r="CHN650" s="61"/>
      <c r="CHO650" s="104"/>
      <c r="CHP650" s="60"/>
      <c r="CHQ650" s="61"/>
      <c r="CHR650" s="104"/>
      <c r="CHS650" s="60"/>
      <c r="CHT650" s="61"/>
      <c r="CHU650" s="104"/>
      <c r="CHV650" s="60"/>
      <c r="CHW650" s="61"/>
      <c r="CHX650" s="104"/>
      <c r="CHY650" s="60"/>
      <c r="CHZ650" s="61"/>
      <c r="CIA650" s="104"/>
      <c r="CIB650" s="60"/>
      <c r="CIC650" s="61"/>
      <c r="CID650" s="104"/>
      <c r="CIE650" s="60"/>
      <c r="CIF650" s="61"/>
      <c r="CIG650" s="104"/>
      <c r="CIH650" s="60"/>
      <c r="CII650" s="61"/>
      <c r="CIJ650" s="104"/>
      <c r="CIK650" s="60"/>
      <c r="CIL650" s="61"/>
      <c r="CIM650" s="104"/>
      <c r="CIN650" s="60"/>
      <c r="CIO650" s="61"/>
      <c r="CIP650" s="104"/>
      <c r="CIQ650" s="60"/>
      <c r="CIR650" s="61"/>
      <c r="CIS650" s="104"/>
      <c r="CIT650" s="60"/>
      <c r="CIU650" s="61"/>
      <c r="CIV650" s="104"/>
      <c r="CIW650" s="60"/>
      <c r="CIX650" s="61"/>
      <c r="CIY650" s="104"/>
      <c r="CIZ650" s="60"/>
      <c r="CJA650" s="61"/>
      <c r="CJB650" s="104"/>
      <c r="CJC650" s="60"/>
      <c r="CJD650" s="61"/>
      <c r="CJE650" s="104"/>
      <c r="CJF650" s="60"/>
      <c r="CJG650" s="61"/>
      <c r="CJH650" s="104"/>
      <c r="CJI650" s="60"/>
      <c r="CJJ650" s="61"/>
      <c r="CJK650" s="104"/>
      <c r="CJL650" s="60"/>
      <c r="CJM650" s="61"/>
      <c r="CJN650" s="104"/>
      <c r="CJO650" s="60"/>
      <c r="CJP650" s="61"/>
      <c r="CJQ650" s="104"/>
      <c r="CJR650" s="60"/>
      <c r="CJS650" s="61"/>
      <c r="CJT650" s="104"/>
      <c r="CJU650" s="60"/>
      <c r="CJV650" s="61"/>
      <c r="CJW650" s="104"/>
      <c r="CJX650" s="60"/>
      <c r="CJY650" s="61"/>
      <c r="CJZ650" s="104"/>
      <c r="CKA650" s="60"/>
      <c r="CKB650" s="61"/>
      <c r="CKC650" s="104"/>
      <c r="CKD650" s="60"/>
      <c r="CKE650" s="61"/>
      <c r="CKF650" s="104"/>
      <c r="CKG650" s="60"/>
      <c r="CKH650" s="61"/>
      <c r="CKI650" s="104"/>
      <c r="CKJ650" s="60"/>
      <c r="CKK650" s="61"/>
      <c r="CKL650" s="104"/>
      <c r="CKM650" s="60"/>
      <c r="CKN650" s="61"/>
      <c r="CKO650" s="104"/>
      <c r="CKP650" s="60"/>
      <c r="CKQ650" s="61"/>
      <c r="CKR650" s="104"/>
      <c r="CKS650" s="60"/>
      <c r="CKT650" s="61"/>
      <c r="CKU650" s="104"/>
      <c r="CKV650" s="60"/>
      <c r="CKW650" s="61"/>
      <c r="CKX650" s="104"/>
      <c r="CKY650" s="60"/>
      <c r="CKZ650" s="61"/>
      <c r="CLA650" s="104"/>
      <c r="CLB650" s="60"/>
      <c r="CLC650" s="61"/>
      <c r="CLD650" s="104"/>
      <c r="CLE650" s="60"/>
      <c r="CLF650" s="61"/>
      <c r="CLG650" s="104"/>
      <c r="CLH650" s="60"/>
      <c r="CLI650" s="61"/>
      <c r="CLJ650" s="104"/>
      <c r="CLK650" s="60"/>
      <c r="CLL650" s="61"/>
      <c r="CLM650" s="104"/>
      <c r="CLN650" s="60"/>
      <c r="CLO650" s="61"/>
      <c r="CLP650" s="104"/>
      <c r="CLQ650" s="60"/>
      <c r="CLR650" s="61"/>
      <c r="CLS650" s="104"/>
      <c r="CLT650" s="60"/>
      <c r="CLU650" s="61"/>
      <c r="CLV650" s="104"/>
      <c r="CLW650" s="60"/>
      <c r="CLX650" s="61"/>
      <c r="CLY650" s="104"/>
      <c r="CLZ650" s="60"/>
      <c r="CMA650" s="61"/>
      <c r="CMB650" s="104"/>
      <c r="CMC650" s="60"/>
      <c r="CMD650" s="61"/>
      <c r="CME650" s="104"/>
      <c r="CMF650" s="60"/>
      <c r="CMG650" s="61"/>
      <c r="CMH650" s="104"/>
      <c r="CMI650" s="60"/>
      <c r="CMJ650" s="61"/>
      <c r="CMK650" s="104"/>
      <c r="CML650" s="60"/>
      <c r="CMM650" s="61"/>
      <c r="CMN650" s="104"/>
      <c r="CMO650" s="60"/>
      <c r="CMP650" s="61"/>
      <c r="CMQ650" s="104"/>
      <c r="CMR650" s="60"/>
      <c r="CMS650" s="61"/>
      <c r="CMT650" s="104"/>
      <c r="CMU650" s="60"/>
      <c r="CMV650" s="61"/>
      <c r="CMW650" s="104"/>
      <c r="CMX650" s="60"/>
      <c r="CMY650" s="61"/>
      <c r="CMZ650" s="104"/>
      <c r="CNA650" s="60"/>
      <c r="CNB650" s="61"/>
      <c r="CNC650" s="104"/>
      <c r="CND650" s="60"/>
      <c r="CNE650" s="61"/>
      <c r="CNF650" s="104"/>
      <c r="CNG650" s="60"/>
      <c r="CNH650" s="61"/>
      <c r="CNI650" s="104"/>
      <c r="CNJ650" s="60"/>
      <c r="CNK650" s="61"/>
      <c r="CNL650" s="104"/>
      <c r="CNM650" s="60"/>
      <c r="CNN650" s="61"/>
      <c r="CNO650" s="104"/>
      <c r="CNP650" s="60"/>
      <c r="CNQ650" s="61"/>
      <c r="CNR650" s="104"/>
      <c r="CNS650" s="60"/>
      <c r="CNT650" s="61"/>
      <c r="CNU650" s="104"/>
      <c r="CNV650" s="60"/>
      <c r="CNW650" s="61"/>
      <c r="CNX650" s="104"/>
      <c r="CNY650" s="60"/>
      <c r="CNZ650" s="61"/>
      <c r="COA650" s="104"/>
      <c r="COB650" s="60"/>
      <c r="COC650" s="61"/>
      <c r="COD650" s="104"/>
      <c r="COE650" s="60"/>
      <c r="COF650" s="61"/>
      <c r="COG650" s="104"/>
      <c r="COH650" s="60"/>
      <c r="COI650" s="61"/>
      <c r="COJ650" s="104"/>
      <c r="COK650" s="60"/>
      <c r="COL650" s="61"/>
      <c r="COM650" s="104"/>
      <c r="CON650" s="60"/>
      <c r="COO650" s="61"/>
      <c r="COP650" s="104"/>
      <c r="COQ650" s="60"/>
      <c r="COR650" s="61"/>
      <c r="COS650" s="104"/>
      <c r="COT650" s="60"/>
      <c r="COU650" s="61"/>
      <c r="COV650" s="104"/>
      <c r="COW650" s="60"/>
      <c r="COX650" s="61"/>
      <c r="COY650" s="104"/>
      <c r="COZ650" s="60"/>
      <c r="CPA650" s="61"/>
      <c r="CPB650" s="104"/>
      <c r="CPC650" s="60"/>
      <c r="CPD650" s="61"/>
      <c r="CPE650" s="104"/>
      <c r="CPF650" s="60"/>
      <c r="CPG650" s="61"/>
      <c r="CPH650" s="104"/>
      <c r="CPI650" s="60"/>
      <c r="CPJ650" s="61"/>
      <c r="CPK650" s="104"/>
      <c r="CPL650" s="60"/>
      <c r="CPM650" s="61"/>
      <c r="CPN650" s="104"/>
      <c r="CPO650" s="60"/>
      <c r="CPP650" s="61"/>
      <c r="CPQ650" s="104"/>
      <c r="CPR650" s="60"/>
      <c r="CPS650" s="61"/>
      <c r="CPT650" s="104"/>
      <c r="CPU650" s="60"/>
      <c r="CPV650" s="61"/>
      <c r="CPW650" s="104"/>
      <c r="CPX650" s="60"/>
      <c r="CPY650" s="61"/>
      <c r="CPZ650" s="104"/>
      <c r="CQA650" s="60"/>
      <c r="CQB650" s="61"/>
      <c r="CQC650" s="104"/>
      <c r="CQD650" s="60"/>
      <c r="CQE650" s="61"/>
      <c r="CQF650" s="104"/>
      <c r="CQG650" s="60"/>
      <c r="CQH650" s="61"/>
      <c r="CQI650" s="104"/>
      <c r="CQJ650" s="60"/>
      <c r="CQK650" s="61"/>
      <c r="CQL650" s="104"/>
      <c r="CQM650" s="60"/>
      <c r="CQN650" s="61"/>
      <c r="CQO650" s="104"/>
      <c r="CQP650" s="60"/>
      <c r="CQQ650" s="61"/>
      <c r="CQR650" s="104"/>
      <c r="CQS650" s="60"/>
      <c r="CQT650" s="61"/>
      <c r="CQU650" s="104"/>
      <c r="CQV650" s="60"/>
      <c r="CQW650" s="61"/>
      <c r="CQX650" s="104"/>
      <c r="CQY650" s="60"/>
      <c r="CQZ650" s="61"/>
      <c r="CRA650" s="104"/>
      <c r="CRB650" s="60"/>
      <c r="CRC650" s="61"/>
      <c r="CRD650" s="104"/>
      <c r="CRE650" s="60"/>
      <c r="CRF650" s="61"/>
      <c r="CRG650" s="104"/>
      <c r="CRH650" s="60"/>
      <c r="CRI650" s="61"/>
      <c r="CRJ650" s="104"/>
      <c r="CRK650" s="60"/>
      <c r="CRL650" s="61"/>
      <c r="CRM650" s="104"/>
      <c r="CRN650" s="60"/>
      <c r="CRO650" s="61"/>
      <c r="CRP650" s="104"/>
      <c r="CRQ650" s="60"/>
      <c r="CRR650" s="61"/>
      <c r="CRS650" s="104"/>
      <c r="CRT650" s="60"/>
      <c r="CRU650" s="61"/>
      <c r="CRV650" s="104"/>
      <c r="CRW650" s="60"/>
      <c r="CRX650" s="61"/>
      <c r="CRY650" s="104"/>
      <c r="CRZ650" s="60"/>
      <c r="CSA650" s="61"/>
      <c r="CSB650" s="104"/>
      <c r="CSC650" s="60"/>
      <c r="CSD650" s="61"/>
      <c r="CSE650" s="104"/>
      <c r="CSF650" s="60"/>
      <c r="CSG650" s="61"/>
      <c r="CSH650" s="104"/>
      <c r="CSI650" s="60"/>
      <c r="CSJ650" s="61"/>
      <c r="CSK650" s="104"/>
      <c r="CSL650" s="60"/>
      <c r="CSM650" s="61"/>
      <c r="CSN650" s="104"/>
      <c r="CSO650" s="60"/>
      <c r="CSP650" s="61"/>
      <c r="CSQ650" s="104"/>
      <c r="CSR650" s="60"/>
      <c r="CSS650" s="61"/>
      <c r="CST650" s="104"/>
      <c r="CSU650" s="60"/>
      <c r="CSV650" s="61"/>
      <c r="CSW650" s="104"/>
      <c r="CSX650" s="60"/>
      <c r="CSY650" s="61"/>
      <c r="CSZ650" s="104"/>
      <c r="CTA650" s="60"/>
      <c r="CTB650" s="61"/>
      <c r="CTC650" s="104"/>
      <c r="CTD650" s="60"/>
      <c r="CTE650" s="61"/>
      <c r="CTF650" s="104"/>
      <c r="CTG650" s="60"/>
      <c r="CTH650" s="61"/>
      <c r="CTI650" s="104"/>
      <c r="CTJ650" s="60"/>
      <c r="CTK650" s="61"/>
      <c r="CTL650" s="104"/>
      <c r="CTM650" s="60"/>
      <c r="CTN650" s="61"/>
      <c r="CTO650" s="104"/>
      <c r="CTP650" s="60"/>
      <c r="CTQ650" s="61"/>
      <c r="CTR650" s="104"/>
      <c r="CTS650" s="60"/>
      <c r="CTT650" s="61"/>
      <c r="CTU650" s="104"/>
      <c r="CTV650" s="60"/>
      <c r="CTW650" s="61"/>
      <c r="CTX650" s="104"/>
      <c r="CTY650" s="60"/>
      <c r="CTZ650" s="61"/>
      <c r="CUA650" s="104"/>
      <c r="CUB650" s="60"/>
      <c r="CUC650" s="61"/>
      <c r="CUD650" s="104"/>
      <c r="CUE650" s="60"/>
      <c r="CUF650" s="61"/>
      <c r="CUG650" s="104"/>
      <c r="CUH650" s="60"/>
      <c r="CUI650" s="61"/>
      <c r="CUJ650" s="104"/>
      <c r="CUK650" s="60"/>
      <c r="CUL650" s="61"/>
      <c r="CUM650" s="104"/>
      <c r="CUN650" s="60"/>
      <c r="CUO650" s="61"/>
      <c r="CUP650" s="104"/>
      <c r="CUQ650" s="60"/>
      <c r="CUR650" s="61"/>
      <c r="CUS650" s="104"/>
      <c r="CUT650" s="60"/>
      <c r="CUU650" s="61"/>
      <c r="CUV650" s="104"/>
      <c r="CUW650" s="60"/>
      <c r="CUX650" s="61"/>
      <c r="CUY650" s="104"/>
      <c r="CUZ650" s="60"/>
      <c r="CVA650" s="61"/>
      <c r="CVB650" s="104"/>
      <c r="CVC650" s="60"/>
      <c r="CVD650" s="61"/>
      <c r="CVE650" s="104"/>
      <c r="CVF650" s="60"/>
      <c r="CVG650" s="61"/>
      <c r="CVH650" s="104"/>
      <c r="CVI650" s="60"/>
      <c r="CVJ650" s="61"/>
      <c r="CVK650" s="104"/>
      <c r="CVL650" s="60"/>
      <c r="CVM650" s="61"/>
      <c r="CVN650" s="104"/>
      <c r="CVO650" s="60"/>
      <c r="CVP650" s="61"/>
      <c r="CVQ650" s="104"/>
      <c r="CVR650" s="60"/>
      <c r="CVS650" s="61"/>
      <c r="CVT650" s="104"/>
      <c r="CVU650" s="60"/>
      <c r="CVV650" s="61"/>
      <c r="CVW650" s="104"/>
      <c r="CVX650" s="60"/>
      <c r="CVY650" s="61"/>
      <c r="CVZ650" s="104"/>
      <c r="CWA650" s="60"/>
      <c r="CWB650" s="61"/>
      <c r="CWC650" s="104"/>
      <c r="CWD650" s="60"/>
      <c r="CWE650" s="61"/>
      <c r="CWF650" s="104"/>
      <c r="CWG650" s="60"/>
      <c r="CWH650" s="61"/>
      <c r="CWI650" s="104"/>
      <c r="CWJ650" s="60"/>
      <c r="CWK650" s="61"/>
      <c r="CWL650" s="104"/>
      <c r="CWM650" s="60"/>
      <c r="CWN650" s="61"/>
      <c r="CWO650" s="104"/>
      <c r="CWP650" s="60"/>
      <c r="CWQ650" s="61"/>
      <c r="CWR650" s="104"/>
      <c r="CWS650" s="60"/>
      <c r="CWT650" s="61"/>
      <c r="CWU650" s="104"/>
      <c r="CWV650" s="60"/>
      <c r="CWW650" s="61"/>
      <c r="CWX650" s="104"/>
      <c r="CWY650" s="60"/>
      <c r="CWZ650" s="61"/>
      <c r="CXA650" s="104"/>
      <c r="CXB650" s="60"/>
      <c r="CXC650" s="61"/>
      <c r="CXD650" s="104"/>
      <c r="CXE650" s="60"/>
      <c r="CXF650" s="61"/>
      <c r="CXG650" s="104"/>
      <c r="CXH650" s="60"/>
      <c r="CXI650" s="61"/>
      <c r="CXJ650" s="104"/>
      <c r="CXK650" s="60"/>
      <c r="CXL650" s="61"/>
      <c r="CXM650" s="104"/>
      <c r="CXN650" s="60"/>
      <c r="CXO650" s="61"/>
      <c r="CXP650" s="104"/>
      <c r="CXQ650" s="60"/>
      <c r="CXR650" s="61"/>
      <c r="CXS650" s="104"/>
      <c r="CXT650" s="60"/>
      <c r="CXU650" s="61"/>
      <c r="CXV650" s="104"/>
      <c r="CXW650" s="60"/>
      <c r="CXX650" s="61"/>
      <c r="CXY650" s="104"/>
      <c r="CXZ650" s="60"/>
      <c r="CYA650" s="61"/>
      <c r="CYB650" s="104"/>
      <c r="CYC650" s="60"/>
      <c r="CYD650" s="61"/>
      <c r="CYE650" s="104"/>
      <c r="CYF650" s="60"/>
      <c r="CYG650" s="61"/>
      <c r="CYH650" s="104"/>
      <c r="CYI650" s="60"/>
      <c r="CYJ650" s="61"/>
      <c r="CYK650" s="104"/>
      <c r="CYL650" s="60"/>
      <c r="CYM650" s="61"/>
      <c r="CYN650" s="104"/>
      <c r="CYO650" s="60"/>
      <c r="CYP650" s="61"/>
      <c r="CYQ650" s="104"/>
      <c r="CYR650" s="60"/>
      <c r="CYS650" s="61"/>
      <c r="CYT650" s="104"/>
      <c r="CYU650" s="60"/>
      <c r="CYV650" s="61"/>
      <c r="CYW650" s="104"/>
      <c r="CYX650" s="60"/>
      <c r="CYY650" s="61"/>
      <c r="CYZ650" s="104"/>
      <c r="CZA650" s="60"/>
      <c r="CZB650" s="61"/>
      <c r="CZC650" s="104"/>
      <c r="CZD650" s="60"/>
      <c r="CZE650" s="61"/>
      <c r="CZF650" s="104"/>
      <c r="CZG650" s="60"/>
      <c r="CZH650" s="61"/>
      <c r="CZI650" s="104"/>
      <c r="CZJ650" s="60"/>
      <c r="CZK650" s="61"/>
      <c r="CZL650" s="104"/>
      <c r="CZM650" s="60"/>
      <c r="CZN650" s="61"/>
      <c r="CZO650" s="104"/>
      <c r="CZP650" s="60"/>
      <c r="CZQ650" s="61"/>
      <c r="CZR650" s="104"/>
      <c r="CZS650" s="60"/>
      <c r="CZT650" s="61"/>
      <c r="CZU650" s="104"/>
      <c r="CZV650" s="60"/>
      <c r="CZW650" s="61"/>
      <c r="CZX650" s="104"/>
      <c r="CZY650" s="60"/>
      <c r="CZZ650" s="61"/>
      <c r="DAA650" s="104"/>
      <c r="DAB650" s="60"/>
      <c r="DAC650" s="61"/>
      <c r="DAD650" s="104"/>
      <c r="DAE650" s="60"/>
      <c r="DAF650" s="61"/>
      <c r="DAG650" s="104"/>
      <c r="DAH650" s="60"/>
      <c r="DAI650" s="61"/>
      <c r="DAJ650" s="104"/>
      <c r="DAK650" s="60"/>
      <c r="DAL650" s="61"/>
      <c r="DAM650" s="104"/>
      <c r="DAN650" s="60"/>
      <c r="DAO650" s="61"/>
      <c r="DAP650" s="104"/>
      <c r="DAQ650" s="60"/>
      <c r="DAR650" s="61"/>
      <c r="DAS650" s="104"/>
      <c r="DAT650" s="60"/>
      <c r="DAU650" s="61"/>
      <c r="DAV650" s="104"/>
      <c r="DAW650" s="60"/>
      <c r="DAX650" s="61"/>
      <c r="DAY650" s="104"/>
      <c r="DAZ650" s="60"/>
      <c r="DBA650" s="61"/>
      <c r="DBB650" s="104"/>
      <c r="DBC650" s="60"/>
      <c r="DBD650" s="61"/>
      <c r="DBE650" s="104"/>
      <c r="DBF650" s="60"/>
      <c r="DBG650" s="61"/>
      <c r="DBH650" s="104"/>
      <c r="DBI650" s="60"/>
      <c r="DBJ650" s="61"/>
      <c r="DBK650" s="104"/>
      <c r="DBL650" s="60"/>
      <c r="DBM650" s="61"/>
      <c r="DBN650" s="104"/>
      <c r="DBO650" s="60"/>
      <c r="DBP650" s="61"/>
      <c r="DBQ650" s="104"/>
      <c r="DBR650" s="60"/>
      <c r="DBS650" s="61"/>
      <c r="DBT650" s="104"/>
      <c r="DBU650" s="60"/>
      <c r="DBV650" s="61"/>
      <c r="DBW650" s="104"/>
      <c r="DBX650" s="60"/>
      <c r="DBY650" s="61"/>
      <c r="DBZ650" s="104"/>
      <c r="DCA650" s="60"/>
      <c r="DCB650" s="61"/>
      <c r="DCC650" s="104"/>
      <c r="DCD650" s="60"/>
      <c r="DCE650" s="61"/>
      <c r="DCF650" s="104"/>
      <c r="DCG650" s="60"/>
      <c r="DCH650" s="61"/>
      <c r="DCI650" s="104"/>
      <c r="DCJ650" s="60"/>
      <c r="DCK650" s="61"/>
      <c r="DCL650" s="104"/>
      <c r="DCM650" s="60"/>
      <c r="DCN650" s="61"/>
      <c r="DCO650" s="104"/>
      <c r="DCP650" s="60"/>
      <c r="DCQ650" s="61"/>
      <c r="DCR650" s="104"/>
      <c r="DCS650" s="60"/>
      <c r="DCT650" s="61"/>
      <c r="DCU650" s="104"/>
      <c r="DCV650" s="60"/>
      <c r="DCW650" s="61"/>
      <c r="DCX650" s="104"/>
      <c r="DCY650" s="60"/>
      <c r="DCZ650" s="61"/>
      <c r="DDA650" s="104"/>
      <c r="DDB650" s="60"/>
      <c r="DDC650" s="61"/>
      <c r="DDD650" s="104"/>
      <c r="DDE650" s="60"/>
      <c r="DDF650" s="61"/>
      <c r="DDG650" s="104"/>
      <c r="DDH650" s="60"/>
      <c r="DDI650" s="61"/>
      <c r="DDJ650" s="104"/>
      <c r="DDK650" s="60"/>
      <c r="DDL650" s="61"/>
      <c r="DDM650" s="104"/>
      <c r="DDN650" s="60"/>
      <c r="DDO650" s="61"/>
      <c r="DDP650" s="104"/>
      <c r="DDQ650" s="60"/>
      <c r="DDR650" s="61"/>
      <c r="DDS650" s="104"/>
      <c r="DDT650" s="60"/>
      <c r="DDU650" s="61"/>
      <c r="DDV650" s="104"/>
      <c r="DDW650" s="60"/>
      <c r="DDX650" s="61"/>
      <c r="DDY650" s="104"/>
      <c r="DDZ650" s="60"/>
      <c r="DEA650" s="61"/>
      <c r="DEB650" s="104"/>
      <c r="DEC650" s="60"/>
      <c r="DED650" s="61"/>
      <c r="DEE650" s="104"/>
      <c r="DEF650" s="60"/>
      <c r="DEG650" s="61"/>
      <c r="DEH650" s="104"/>
      <c r="DEI650" s="60"/>
      <c r="DEJ650" s="61"/>
      <c r="DEK650" s="104"/>
      <c r="DEL650" s="60"/>
      <c r="DEM650" s="61"/>
      <c r="DEN650" s="104"/>
      <c r="DEO650" s="60"/>
      <c r="DEP650" s="61"/>
      <c r="DEQ650" s="104"/>
      <c r="DER650" s="60"/>
      <c r="DES650" s="61"/>
      <c r="DET650" s="104"/>
      <c r="DEU650" s="60"/>
      <c r="DEV650" s="61"/>
      <c r="DEW650" s="104"/>
      <c r="DEX650" s="60"/>
      <c r="DEY650" s="61"/>
      <c r="DEZ650" s="104"/>
      <c r="DFA650" s="60"/>
      <c r="DFB650" s="61"/>
      <c r="DFC650" s="104"/>
      <c r="DFD650" s="60"/>
      <c r="DFE650" s="61"/>
      <c r="DFF650" s="104"/>
      <c r="DFG650" s="60"/>
      <c r="DFH650" s="61"/>
      <c r="DFI650" s="104"/>
      <c r="DFJ650" s="60"/>
      <c r="DFK650" s="61"/>
      <c r="DFL650" s="104"/>
      <c r="DFM650" s="60"/>
      <c r="DFN650" s="61"/>
      <c r="DFO650" s="104"/>
      <c r="DFP650" s="60"/>
      <c r="DFQ650" s="61"/>
      <c r="DFR650" s="104"/>
      <c r="DFS650" s="60"/>
      <c r="DFT650" s="61"/>
      <c r="DFU650" s="104"/>
      <c r="DFV650" s="60"/>
      <c r="DFW650" s="61"/>
      <c r="DFX650" s="104"/>
      <c r="DFY650" s="60"/>
      <c r="DFZ650" s="61"/>
      <c r="DGA650" s="104"/>
      <c r="DGB650" s="60"/>
      <c r="DGC650" s="61"/>
      <c r="DGD650" s="104"/>
      <c r="DGE650" s="60"/>
      <c r="DGF650" s="61"/>
      <c r="DGG650" s="104"/>
      <c r="DGH650" s="60"/>
      <c r="DGI650" s="61"/>
      <c r="DGJ650" s="104"/>
      <c r="DGK650" s="60"/>
      <c r="DGL650" s="61"/>
      <c r="DGM650" s="104"/>
      <c r="DGN650" s="60"/>
      <c r="DGO650" s="61"/>
      <c r="DGP650" s="104"/>
      <c r="DGQ650" s="60"/>
      <c r="DGR650" s="61"/>
      <c r="DGS650" s="104"/>
      <c r="DGT650" s="60"/>
      <c r="DGU650" s="61"/>
      <c r="DGV650" s="104"/>
      <c r="DGW650" s="60"/>
      <c r="DGX650" s="61"/>
      <c r="DGY650" s="104"/>
      <c r="DGZ650" s="60"/>
      <c r="DHA650" s="61"/>
      <c r="DHB650" s="104"/>
      <c r="DHC650" s="60"/>
      <c r="DHD650" s="61"/>
      <c r="DHE650" s="104"/>
      <c r="DHF650" s="60"/>
      <c r="DHG650" s="61"/>
      <c r="DHH650" s="104"/>
      <c r="DHI650" s="60"/>
      <c r="DHJ650" s="61"/>
      <c r="DHK650" s="104"/>
      <c r="DHL650" s="60"/>
      <c r="DHM650" s="61"/>
      <c r="DHN650" s="104"/>
      <c r="DHO650" s="60"/>
      <c r="DHP650" s="61"/>
      <c r="DHQ650" s="104"/>
      <c r="DHR650" s="60"/>
      <c r="DHS650" s="61"/>
      <c r="DHT650" s="104"/>
      <c r="DHU650" s="60"/>
      <c r="DHV650" s="61"/>
      <c r="DHW650" s="104"/>
      <c r="DHX650" s="60"/>
      <c r="DHY650" s="61"/>
      <c r="DHZ650" s="104"/>
      <c r="DIA650" s="60"/>
      <c r="DIB650" s="61"/>
      <c r="DIC650" s="104"/>
      <c r="DID650" s="60"/>
      <c r="DIE650" s="61"/>
      <c r="DIF650" s="104"/>
      <c r="DIG650" s="60"/>
      <c r="DIH650" s="61"/>
      <c r="DII650" s="104"/>
      <c r="DIJ650" s="60"/>
      <c r="DIK650" s="61"/>
      <c r="DIL650" s="104"/>
      <c r="DIM650" s="60"/>
      <c r="DIN650" s="61"/>
      <c r="DIO650" s="104"/>
      <c r="DIP650" s="60"/>
      <c r="DIQ650" s="61"/>
      <c r="DIR650" s="104"/>
      <c r="DIS650" s="60"/>
      <c r="DIT650" s="61"/>
      <c r="DIU650" s="104"/>
      <c r="DIV650" s="60"/>
      <c r="DIW650" s="61"/>
      <c r="DIX650" s="104"/>
      <c r="DIY650" s="60"/>
      <c r="DIZ650" s="61"/>
      <c r="DJA650" s="104"/>
      <c r="DJB650" s="60"/>
      <c r="DJC650" s="61"/>
      <c r="DJD650" s="104"/>
      <c r="DJE650" s="60"/>
      <c r="DJF650" s="61"/>
      <c r="DJG650" s="104"/>
      <c r="DJH650" s="60"/>
      <c r="DJI650" s="61"/>
      <c r="DJJ650" s="104"/>
      <c r="DJK650" s="60"/>
      <c r="DJL650" s="61"/>
      <c r="DJM650" s="104"/>
      <c r="DJN650" s="60"/>
      <c r="DJO650" s="61"/>
      <c r="DJP650" s="104"/>
      <c r="DJQ650" s="60"/>
      <c r="DJR650" s="61"/>
      <c r="DJS650" s="104"/>
      <c r="DJT650" s="60"/>
      <c r="DJU650" s="61"/>
      <c r="DJV650" s="104"/>
      <c r="DJW650" s="60"/>
      <c r="DJX650" s="61"/>
      <c r="DJY650" s="104"/>
      <c r="DJZ650" s="60"/>
      <c r="DKA650" s="61"/>
      <c r="DKB650" s="104"/>
      <c r="DKC650" s="60"/>
      <c r="DKD650" s="61"/>
      <c r="DKE650" s="104"/>
      <c r="DKF650" s="60"/>
      <c r="DKG650" s="61"/>
      <c r="DKH650" s="104"/>
      <c r="DKI650" s="60"/>
      <c r="DKJ650" s="61"/>
      <c r="DKK650" s="104"/>
      <c r="DKL650" s="60"/>
      <c r="DKM650" s="61"/>
      <c r="DKN650" s="104"/>
      <c r="DKO650" s="60"/>
      <c r="DKP650" s="61"/>
      <c r="DKQ650" s="104"/>
      <c r="DKR650" s="60"/>
      <c r="DKS650" s="61"/>
      <c r="DKT650" s="104"/>
      <c r="DKU650" s="60"/>
      <c r="DKV650" s="61"/>
      <c r="DKW650" s="104"/>
      <c r="DKX650" s="60"/>
      <c r="DKY650" s="61"/>
      <c r="DKZ650" s="104"/>
      <c r="DLA650" s="60"/>
      <c r="DLB650" s="61"/>
      <c r="DLC650" s="104"/>
      <c r="DLD650" s="60"/>
      <c r="DLE650" s="61"/>
      <c r="DLF650" s="104"/>
      <c r="DLG650" s="60"/>
      <c r="DLH650" s="61"/>
      <c r="DLI650" s="104"/>
      <c r="DLJ650" s="60"/>
      <c r="DLK650" s="61"/>
      <c r="DLL650" s="104"/>
      <c r="DLM650" s="60"/>
      <c r="DLN650" s="61"/>
      <c r="DLO650" s="104"/>
      <c r="DLP650" s="60"/>
      <c r="DLQ650" s="61"/>
      <c r="DLR650" s="104"/>
      <c r="DLS650" s="60"/>
      <c r="DLT650" s="61"/>
      <c r="DLU650" s="104"/>
      <c r="DLV650" s="60"/>
      <c r="DLW650" s="61"/>
      <c r="DLX650" s="104"/>
      <c r="DLY650" s="60"/>
      <c r="DLZ650" s="61"/>
      <c r="DMA650" s="104"/>
      <c r="DMB650" s="60"/>
      <c r="DMC650" s="61"/>
      <c r="DMD650" s="104"/>
      <c r="DME650" s="60"/>
      <c r="DMF650" s="61"/>
      <c r="DMG650" s="104"/>
      <c r="DMH650" s="60"/>
      <c r="DMI650" s="61"/>
      <c r="DMJ650" s="104"/>
      <c r="DMK650" s="60"/>
      <c r="DML650" s="61"/>
      <c r="DMM650" s="104"/>
      <c r="DMN650" s="60"/>
      <c r="DMO650" s="61"/>
      <c r="DMP650" s="104"/>
      <c r="DMQ650" s="60"/>
      <c r="DMR650" s="61"/>
      <c r="DMS650" s="104"/>
      <c r="DMT650" s="60"/>
      <c r="DMU650" s="61"/>
      <c r="DMV650" s="104"/>
      <c r="DMW650" s="60"/>
      <c r="DMX650" s="61"/>
      <c r="DMY650" s="104"/>
      <c r="DMZ650" s="60"/>
      <c r="DNA650" s="61"/>
      <c r="DNB650" s="104"/>
      <c r="DNC650" s="60"/>
      <c r="DND650" s="61"/>
      <c r="DNE650" s="104"/>
      <c r="DNF650" s="60"/>
      <c r="DNG650" s="61"/>
      <c r="DNH650" s="104"/>
      <c r="DNI650" s="60"/>
      <c r="DNJ650" s="61"/>
      <c r="DNK650" s="104"/>
      <c r="DNL650" s="60"/>
      <c r="DNM650" s="61"/>
      <c r="DNN650" s="104"/>
      <c r="DNO650" s="60"/>
      <c r="DNP650" s="61"/>
      <c r="DNQ650" s="104"/>
      <c r="DNR650" s="60"/>
      <c r="DNS650" s="61"/>
      <c r="DNT650" s="104"/>
      <c r="DNU650" s="60"/>
      <c r="DNV650" s="61"/>
      <c r="DNW650" s="104"/>
      <c r="DNX650" s="60"/>
      <c r="DNY650" s="61"/>
      <c r="DNZ650" s="104"/>
      <c r="DOA650" s="60"/>
      <c r="DOB650" s="61"/>
      <c r="DOC650" s="104"/>
      <c r="DOD650" s="60"/>
      <c r="DOE650" s="61"/>
      <c r="DOF650" s="104"/>
      <c r="DOG650" s="60"/>
      <c r="DOH650" s="61"/>
      <c r="DOI650" s="104"/>
      <c r="DOJ650" s="60"/>
      <c r="DOK650" s="61"/>
      <c r="DOL650" s="104"/>
      <c r="DOM650" s="60"/>
      <c r="DON650" s="61"/>
      <c r="DOO650" s="104"/>
      <c r="DOP650" s="60"/>
      <c r="DOQ650" s="61"/>
      <c r="DOR650" s="104"/>
      <c r="DOS650" s="60"/>
      <c r="DOT650" s="61"/>
      <c r="DOU650" s="104"/>
      <c r="DOV650" s="60"/>
      <c r="DOW650" s="61"/>
      <c r="DOX650" s="104"/>
      <c r="DOY650" s="60"/>
      <c r="DOZ650" s="61"/>
      <c r="DPA650" s="104"/>
      <c r="DPB650" s="60"/>
      <c r="DPC650" s="61"/>
      <c r="DPD650" s="104"/>
      <c r="DPE650" s="60"/>
      <c r="DPF650" s="61"/>
      <c r="DPG650" s="104"/>
      <c r="DPH650" s="60"/>
      <c r="DPI650" s="61"/>
      <c r="DPJ650" s="104"/>
      <c r="DPK650" s="60"/>
      <c r="DPL650" s="61"/>
      <c r="DPM650" s="104"/>
      <c r="DPN650" s="60"/>
      <c r="DPO650" s="61"/>
      <c r="DPP650" s="104"/>
      <c r="DPQ650" s="60"/>
      <c r="DPR650" s="61"/>
      <c r="DPS650" s="104"/>
      <c r="DPT650" s="60"/>
      <c r="DPU650" s="61"/>
      <c r="DPV650" s="104"/>
      <c r="DPW650" s="60"/>
      <c r="DPX650" s="61"/>
      <c r="DPY650" s="104"/>
      <c r="DPZ650" s="60"/>
      <c r="DQA650" s="61"/>
      <c r="DQB650" s="104"/>
      <c r="DQC650" s="60"/>
      <c r="DQD650" s="61"/>
      <c r="DQE650" s="104"/>
      <c r="DQF650" s="60"/>
      <c r="DQG650" s="61"/>
      <c r="DQH650" s="104"/>
      <c r="DQI650" s="60"/>
      <c r="DQJ650" s="61"/>
      <c r="DQK650" s="104"/>
      <c r="DQL650" s="60"/>
      <c r="DQM650" s="61"/>
      <c r="DQN650" s="104"/>
      <c r="DQO650" s="60"/>
      <c r="DQP650" s="61"/>
      <c r="DQQ650" s="104"/>
      <c r="DQR650" s="60"/>
      <c r="DQS650" s="61"/>
      <c r="DQT650" s="104"/>
      <c r="DQU650" s="60"/>
      <c r="DQV650" s="61"/>
      <c r="DQW650" s="104"/>
      <c r="DQX650" s="60"/>
      <c r="DQY650" s="61"/>
      <c r="DQZ650" s="104"/>
      <c r="DRA650" s="60"/>
      <c r="DRB650" s="61"/>
      <c r="DRC650" s="104"/>
      <c r="DRD650" s="60"/>
      <c r="DRE650" s="61"/>
      <c r="DRF650" s="104"/>
      <c r="DRG650" s="60"/>
      <c r="DRH650" s="61"/>
      <c r="DRI650" s="104"/>
      <c r="DRJ650" s="60"/>
      <c r="DRK650" s="61"/>
      <c r="DRL650" s="104"/>
      <c r="DRM650" s="60"/>
      <c r="DRN650" s="61"/>
      <c r="DRO650" s="104"/>
      <c r="DRP650" s="60"/>
      <c r="DRQ650" s="61"/>
      <c r="DRR650" s="104"/>
      <c r="DRS650" s="60"/>
      <c r="DRT650" s="61"/>
      <c r="DRU650" s="104"/>
      <c r="DRV650" s="60"/>
      <c r="DRW650" s="61"/>
      <c r="DRX650" s="104"/>
      <c r="DRY650" s="60"/>
      <c r="DRZ650" s="61"/>
      <c r="DSA650" s="104"/>
      <c r="DSB650" s="60"/>
      <c r="DSC650" s="61"/>
      <c r="DSD650" s="104"/>
      <c r="DSE650" s="60"/>
      <c r="DSF650" s="61"/>
      <c r="DSG650" s="104"/>
      <c r="DSH650" s="60"/>
      <c r="DSI650" s="61"/>
      <c r="DSJ650" s="104"/>
      <c r="DSK650" s="60"/>
      <c r="DSL650" s="61"/>
      <c r="DSM650" s="104"/>
      <c r="DSN650" s="60"/>
      <c r="DSO650" s="61"/>
      <c r="DSP650" s="104"/>
      <c r="DSQ650" s="60"/>
      <c r="DSR650" s="61"/>
      <c r="DSS650" s="104"/>
      <c r="DST650" s="60"/>
      <c r="DSU650" s="61"/>
      <c r="DSV650" s="104"/>
      <c r="DSW650" s="60"/>
      <c r="DSX650" s="61"/>
      <c r="DSY650" s="104"/>
      <c r="DSZ650" s="60"/>
      <c r="DTA650" s="61"/>
      <c r="DTB650" s="104"/>
      <c r="DTC650" s="60"/>
      <c r="DTD650" s="61"/>
      <c r="DTE650" s="104"/>
      <c r="DTF650" s="60"/>
      <c r="DTG650" s="61"/>
      <c r="DTH650" s="104"/>
      <c r="DTI650" s="60"/>
      <c r="DTJ650" s="61"/>
      <c r="DTK650" s="104"/>
      <c r="DTL650" s="60"/>
      <c r="DTM650" s="61"/>
      <c r="DTN650" s="104"/>
      <c r="DTO650" s="60"/>
      <c r="DTP650" s="61"/>
      <c r="DTQ650" s="104"/>
      <c r="DTR650" s="60"/>
      <c r="DTS650" s="61"/>
      <c r="DTT650" s="104"/>
      <c r="DTU650" s="60"/>
      <c r="DTV650" s="61"/>
      <c r="DTW650" s="104"/>
      <c r="DTX650" s="60"/>
      <c r="DTY650" s="61"/>
      <c r="DTZ650" s="104"/>
      <c r="DUA650" s="60"/>
      <c r="DUB650" s="61"/>
      <c r="DUC650" s="104"/>
      <c r="DUD650" s="60"/>
      <c r="DUE650" s="61"/>
      <c r="DUF650" s="104"/>
      <c r="DUG650" s="60"/>
      <c r="DUH650" s="61"/>
      <c r="DUI650" s="104"/>
      <c r="DUJ650" s="60"/>
      <c r="DUK650" s="61"/>
      <c r="DUL650" s="104"/>
      <c r="DUM650" s="60"/>
      <c r="DUN650" s="61"/>
      <c r="DUO650" s="104"/>
      <c r="DUP650" s="60"/>
      <c r="DUQ650" s="61"/>
      <c r="DUR650" s="104"/>
      <c r="DUS650" s="60"/>
      <c r="DUT650" s="61"/>
      <c r="DUU650" s="104"/>
      <c r="DUV650" s="60"/>
      <c r="DUW650" s="61"/>
      <c r="DUX650" s="104"/>
      <c r="DUY650" s="60"/>
      <c r="DUZ650" s="61"/>
      <c r="DVA650" s="104"/>
      <c r="DVB650" s="60"/>
      <c r="DVC650" s="61"/>
      <c r="DVD650" s="104"/>
      <c r="DVE650" s="60"/>
      <c r="DVF650" s="61"/>
      <c r="DVG650" s="104"/>
      <c r="DVH650" s="60"/>
      <c r="DVI650" s="61"/>
      <c r="DVJ650" s="104"/>
      <c r="DVK650" s="60"/>
      <c r="DVL650" s="61"/>
      <c r="DVM650" s="104"/>
      <c r="DVN650" s="60"/>
      <c r="DVO650" s="61"/>
      <c r="DVP650" s="104"/>
      <c r="DVQ650" s="60"/>
      <c r="DVR650" s="61"/>
      <c r="DVS650" s="104"/>
      <c r="DVT650" s="60"/>
      <c r="DVU650" s="61"/>
      <c r="DVV650" s="104"/>
      <c r="DVW650" s="60"/>
      <c r="DVX650" s="61"/>
      <c r="DVY650" s="104"/>
      <c r="DVZ650" s="60"/>
      <c r="DWA650" s="61"/>
      <c r="DWB650" s="104"/>
      <c r="DWC650" s="60"/>
      <c r="DWD650" s="61"/>
      <c r="DWE650" s="104"/>
      <c r="DWF650" s="60"/>
      <c r="DWG650" s="61"/>
      <c r="DWH650" s="104"/>
      <c r="DWI650" s="60"/>
      <c r="DWJ650" s="61"/>
      <c r="DWK650" s="104"/>
      <c r="DWL650" s="60"/>
      <c r="DWM650" s="61"/>
      <c r="DWN650" s="104"/>
      <c r="DWO650" s="60"/>
      <c r="DWP650" s="61"/>
      <c r="DWQ650" s="104"/>
      <c r="DWR650" s="60"/>
      <c r="DWS650" s="61"/>
      <c r="DWT650" s="104"/>
      <c r="DWU650" s="60"/>
      <c r="DWV650" s="61"/>
      <c r="DWW650" s="104"/>
      <c r="DWX650" s="60"/>
      <c r="DWY650" s="61"/>
      <c r="DWZ650" s="104"/>
      <c r="DXA650" s="60"/>
      <c r="DXB650" s="61"/>
      <c r="DXC650" s="104"/>
      <c r="DXD650" s="60"/>
      <c r="DXE650" s="61"/>
      <c r="DXF650" s="104"/>
      <c r="DXG650" s="60"/>
      <c r="DXH650" s="61"/>
      <c r="DXI650" s="104"/>
      <c r="DXJ650" s="60"/>
      <c r="DXK650" s="61"/>
      <c r="DXL650" s="104"/>
      <c r="DXM650" s="60"/>
      <c r="DXN650" s="61"/>
      <c r="DXO650" s="104"/>
      <c r="DXP650" s="60"/>
      <c r="DXQ650" s="61"/>
      <c r="DXR650" s="104"/>
      <c r="DXS650" s="60"/>
      <c r="DXT650" s="61"/>
      <c r="DXU650" s="104"/>
      <c r="DXV650" s="60"/>
      <c r="DXW650" s="61"/>
      <c r="DXX650" s="104"/>
      <c r="DXY650" s="60"/>
      <c r="DXZ650" s="61"/>
      <c r="DYA650" s="104"/>
      <c r="DYB650" s="60"/>
      <c r="DYC650" s="61"/>
      <c r="DYD650" s="104"/>
      <c r="DYE650" s="60"/>
      <c r="DYF650" s="61"/>
      <c r="DYG650" s="104"/>
      <c r="DYH650" s="60"/>
      <c r="DYI650" s="61"/>
      <c r="DYJ650" s="104"/>
      <c r="DYK650" s="60"/>
      <c r="DYL650" s="61"/>
      <c r="DYM650" s="104"/>
      <c r="DYN650" s="60"/>
      <c r="DYO650" s="61"/>
      <c r="DYP650" s="104"/>
      <c r="DYQ650" s="60"/>
      <c r="DYR650" s="61"/>
      <c r="DYS650" s="104"/>
      <c r="DYT650" s="60"/>
      <c r="DYU650" s="61"/>
      <c r="DYV650" s="104"/>
      <c r="DYW650" s="60"/>
      <c r="DYX650" s="61"/>
      <c r="DYY650" s="104"/>
      <c r="DYZ650" s="60"/>
      <c r="DZA650" s="61"/>
      <c r="DZB650" s="104"/>
      <c r="DZC650" s="60"/>
      <c r="DZD650" s="61"/>
      <c r="DZE650" s="104"/>
      <c r="DZF650" s="60"/>
      <c r="DZG650" s="61"/>
      <c r="DZH650" s="104"/>
      <c r="DZI650" s="60"/>
      <c r="DZJ650" s="61"/>
      <c r="DZK650" s="104"/>
      <c r="DZL650" s="60"/>
      <c r="DZM650" s="61"/>
      <c r="DZN650" s="104"/>
      <c r="DZO650" s="60"/>
      <c r="DZP650" s="61"/>
      <c r="DZQ650" s="104"/>
      <c r="DZR650" s="60"/>
      <c r="DZS650" s="61"/>
      <c r="DZT650" s="104"/>
      <c r="DZU650" s="60"/>
      <c r="DZV650" s="61"/>
      <c r="DZW650" s="104"/>
      <c r="DZX650" s="60"/>
      <c r="DZY650" s="61"/>
      <c r="DZZ650" s="104"/>
      <c r="EAA650" s="60"/>
      <c r="EAB650" s="61"/>
      <c r="EAC650" s="104"/>
      <c r="EAD650" s="60"/>
      <c r="EAE650" s="61"/>
      <c r="EAF650" s="104"/>
      <c r="EAG650" s="60"/>
      <c r="EAH650" s="61"/>
      <c r="EAI650" s="104"/>
      <c r="EAJ650" s="60"/>
      <c r="EAK650" s="61"/>
      <c r="EAL650" s="104"/>
      <c r="EAM650" s="60"/>
      <c r="EAN650" s="61"/>
      <c r="EAO650" s="104"/>
      <c r="EAP650" s="60"/>
      <c r="EAQ650" s="61"/>
      <c r="EAR650" s="104"/>
      <c r="EAS650" s="60"/>
      <c r="EAT650" s="61"/>
      <c r="EAU650" s="104"/>
      <c r="EAV650" s="60"/>
      <c r="EAW650" s="61"/>
      <c r="EAX650" s="104"/>
      <c r="EAY650" s="60"/>
      <c r="EAZ650" s="61"/>
      <c r="EBA650" s="104"/>
      <c r="EBB650" s="60"/>
      <c r="EBC650" s="61"/>
      <c r="EBD650" s="104"/>
      <c r="EBE650" s="60"/>
      <c r="EBF650" s="61"/>
      <c r="EBG650" s="104"/>
      <c r="EBH650" s="60"/>
      <c r="EBI650" s="61"/>
      <c r="EBJ650" s="104"/>
      <c r="EBK650" s="60"/>
      <c r="EBL650" s="61"/>
      <c r="EBM650" s="104"/>
      <c r="EBN650" s="60"/>
      <c r="EBO650" s="61"/>
      <c r="EBP650" s="104"/>
      <c r="EBQ650" s="60"/>
      <c r="EBR650" s="61"/>
      <c r="EBS650" s="104"/>
      <c r="EBT650" s="60"/>
      <c r="EBU650" s="61"/>
      <c r="EBV650" s="104"/>
      <c r="EBW650" s="60"/>
      <c r="EBX650" s="61"/>
      <c r="EBY650" s="104"/>
      <c r="EBZ650" s="60"/>
      <c r="ECA650" s="61"/>
      <c r="ECB650" s="104"/>
      <c r="ECC650" s="60"/>
      <c r="ECD650" s="61"/>
      <c r="ECE650" s="104"/>
      <c r="ECF650" s="60"/>
      <c r="ECG650" s="61"/>
      <c r="ECH650" s="104"/>
      <c r="ECI650" s="60"/>
      <c r="ECJ650" s="61"/>
      <c r="ECK650" s="104"/>
      <c r="ECL650" s="60"/>
      <c r="ECM650" s="61"/>
      <c r="ECN650" s="104"/>
      <c r="ECO650" s="60"/>
      <c r="ECP650" s="61"/>
      <c r="ECQ650" s="104"/>
      <c r="ECR650" s="60"/>
      <c r="ECS650" s="61"/>
      <c r="ECT650" s="104"/>
      <c r="ECU650" s="60"/>
      <c r="ECV650" s="61"/>
      <c r="ECW650" s="104"/>
      <c r="ECX650" s="60"/>
      <c r="ECY650" s="61"/>
      <c r="ECZ650" s="104"/>
      <c r="EDA650" s="60"/>
      <c r="EDB650" s="61"/>
      <c r="EDC650" s="104"/>
      <c r="EDD650" s="60"/>
      <c r="EDE650" s="61"/>
      <c r="EDF650" s="104"/>
      <c r="EDG650" s="60"/>
      <c r="EDH650" s="61"/>
      <c r="EDI650" s="104"/>
      <c r="EDJ650" s="60"/>
      <c r="EDK650" s="61"/>
      <c r="EDL650" s="104"/>
      <c r="EDM650" s="60"/>
      <c r="EDN650" s="61"/>
      <c r="EDO650" s="104"/>
      <c r="EDP650" s="60"/>
      <c r="EDQ650" s="61"/>
      <c r="EDR650" s="104"/>
      <c r="EDS650" s="60"/>
      <c r="EDT650" s="61"/>
      <c r="EDU650" s="104"/>
      <c r="EDV650" s="60"/>
      <c r="EDW650" s="61"/>
      <c r="EDX650" s="104"/>
      <c r="EDY650" s="60"/>
      <c r="EDZ650" s="61"/>
      <c r="EEA650" s="104"/>
      <c r="EEB650" s="60"/>
      <c r="EEC650" s="61"/>
      <c r="EED650" s="104"/>
      <c r="EEE650" s="60"/>
      <c r="EEF650" s="61"/>
      <c r="EEG650" s="104"/>
      <c r="EEH650" s="60"/>
      <c r="EEI650" s="61"/>
      <c r="EEJ650" s="104"/>
      <c r="EEK650" s="60"/>
      <c r="EEL650" s="61"/>
      <c r="EEM650" s="104"/>
      <c r="EEN650" s="60"/>
      <c r="EEO650" s="61"/>
      <c r="EEP650" s="104"/>
      <c r="EEQ650" s="60"/>
      <c r="EER650" s="61"/>
      <c r="EES650" s="104"/>
      <c r="EET650" s="60"/>
      <c r="EEU650" s="61"/>
      <c r="EEV650" s="104"/>
      <c r="EEW650" s="60"/>
      <c r="EEX650" s="61"/>
      <c r="EEY650" s="104"/>
      <c r="EEZ650" s="60"/>
      <c r="EFA650" s="61"/>
      <c r="EFB650" s="104"/>
      <c r="EFC650" s="60"/>
      <c r="EFD650" s="61"/>
      <c r="EFE650" s="104"/>
      <c r="EFF650" s="60"/>
      <c r="EFG650" s="61"/>
      <c r="EFH650" s="104"/>
      <c r="EFI650" s="60"/>
      <c r="EFJ650" s="61"/>
      <c r="EFK650" s="104"/>
      <c r="EFL650" s="60"/>
      <c r="EFM650" s="61"/>
      <c r="EFN650" s="104"/>
      <c r="EFO650" s="60"/>
      <c r="EFP650" s="61"/>
      <c r="EFQ650" s="104"/>
      <c r="EFR650" s="60"/>
      <c r="EFS650" s="61"/>
      <c r="EFT650" s="104"/>
      <c r="EFU650" s="60"/>
      <c r="EFV650" s="61"/>
      <c r="EFW650" s="104"/>
      <c r="EFX650" s="60"/>
      <c r="EFY650" s="61"/>
      <c r="EFZ650" s="104"/>
      <c r="EGA650" s="60"/>
      <c r="EGB650" s="61"/>
      <c r="EGC650" s="104"/>
      <c r="EGD650" s="60"/>
      <c r="EGE650" s="61"/>
      <c r="EGF650" s="104"/>
      <c r="EGG650" s="60"/>
      <c r="EGH650" s="61"/>
      <c r="EGI650" s="104"/>
      <c r="EGJ650" s="60"/>
      <c r="EGK650" s="61"/>
      <c r="EGL650" s="104"/>
      <c r="EGM650" s="60"/>
      <c r="EGN650" s="61"/>
      <c r="EGO650" s="104"/>
      <c r="EGP650" s="60"/>
      <c r="EGQ650" s="61"/>
      <c r="EGR650" s="104"/>
      <c r="EGS650" s="60"/>
      <c r="EGT650" s="61"/>
      <c r="EGU650" s="104"/>
      <c r="EGV650" s="60"/>
      <c r="EGW650" s="61"/>
      <c r="EGX650" s="104"/>
      <c r="EGY650" s="60"/>
      <c r="EGZ650" s="61"/>
      <c r="EHA650" s="104"/>
      <c r="EHB650" s="60"/>
      <c r="EHC650" s="61"/>
      <c r="EHD650" s="104"/>
      <c r="EHE650" s="60"/>
      <c r="EHF650" s="61"/>
      <c r="EHG650" s="104"/>
      <c r="EHH650" s="60"/>
      <c r="EHI650" s="61"/>
      <c r="EHJ650" s="104"/>
      <c r="EHK650" s="60"/>
      <c r="EHL650" s="61"/>
      <c r="EHM650" s="104"/>
      <c r="EHN650" s="60"/>
      <c r="EHO650" s="61"/>
      <c r="EHP650" s="104"/>
      <c r="EHQ650" s="60"/>
      <c r="EHR650" s="61"/>
      <c r="EHS650" s="104"/>
      <c r="EHT650" s="60"/>
      <c r="EHU650" s="61"/>
      <c r="EHV650" s="104"/>
      <c r="EHW650" s="60"/>
      <c r="EHX650" s="61"/>
      <c r="EHY650" s="104"/>
      <c r="EHZ650" s="60"/>
      <c r="EIA650" s="61"/>
      <c r="EIB650" s="104"/>
      <c r="EIC650" s="60"/>
      <c r="EID650" s="61"/>
      <c r="EIE650" s="104"/>
      <c r="EIF650" s="60"/>
      <c r="EIG650" s="61"/>
      <c r="EIH650" s="104"/>
      <c r="EII650" s="60"/>
      <c r="EIJ650" s="61"/>
      <c r="EIK650" s="104"/>
      <c r="EIL650" s="60"/>
      <c r="EIM650" s="61"/>
      <c r="EIN650" s="104"/>
      <c r="EIO650" s="60"/>
      <c r="EIP650" s="61"/>
      <c r="EIQ650" s="104"/>
      <c r="EIR650" s="60"/>
      <c r="EIS650" s="61"/>
      <c r="EIT650" s="104"/>
      <c r="EIU650" s="60"/>
      <c r="EIV650" s="61"/>
      <c r="EIW650" s="104"/>
      <c r="EIX650" s="60"/>
      <c r="EIY650" s="61"/>
      <c r="EIZ650" s="104"/>
      <c r="EJA650" s="60"/>
      <c r="EJB650" s="61"/>
      <c r="EJC650" s="104"/>
      <c r="EJD650" s="60"/>
      <c r="EJE650" s="61"/>
      <c r="EJF650" s="104"/>
      <c r="EJG650" s="60"/>
      <c r="EJH650" s="61"/>
      <c r="EJI650" s="104"/>
      <c r="EJJ650" s="60"/>
      <c r="EJK650" s="61"/>
      <c r="EJL650" s="104"/>
      <c r="EJM650" s="60"/>
      <c r="EJN650" s="61"/>
      <c r="EJO650" s="104"/>
      <c r="EJP650" s="60"/>
      <c r="EJQ650" s="61"/>
      <c r="EJR650" s="104"/>
      <c r="EJS650" s="60"/>
      <c r="EJT650" s="61"/>
      <c r="EJU650" s="104"/>
      <c r="EJV650" s="60"/>
      <c r="EJW650" s="61"/>
      <c r="EJX650" s="104"/>
      <c r="EJY650" s="60"/>
      <c r="EJZ650" s="61"/>
      <c r="EKA650" s="104"/>
      <c r="EKB650" s="60"/>
      <c r="EKC650" s="61"/>
      <c r="EKD650" s="104"/>
      <c r="EKE650" s="60"/>
      <c r="EKF650" s="61"/>
      <c r="EKG650" s="104"/>
      <c r="EKH650" s="60"/>
      <c r="EKI650" s="61"/>
      <c r="EKJ650" s="104"/>
      <c r="EKK650" s="60"/>
      <c r="EKL650" s="61"/>
      <c r="EKM650" s="104"/>
      <c r="EKN650" s="60"/>
      <c r="EKO650" s="61"/>
      <c r="EKP650" s="104"/>
      <c r="EKQ650" s="60"/>
      <c r="EKR650" s="61"/>
      <c r="EKS650" s="104"/>
      <c r="EKT650" s="60"/>
      <c r="EKU650" s="61"/>
      <c r="EKV650" s="104"/>
      <c r="EKW650" s="60"/>
      <c r="EKX650" s="61"/>
      <c r="EKY650" s="104"/>
      <c r="EKZ650" s="60"/>
      <c r="ELA650" s="61"/>
      <c r="ELB650" s="104"/>
      <c r="ELC650" s="60"/>
      <c r="ELD650" s="61"/>
      <c r="ELE650" s="104"/>
      <c r="ELF650" s="60"/>
      <c r="ELG650" s="61"/>
      <c r="ELH650" s="104"/>
      <c r="ELI650" s="60"/>
      <c r="ELJ650" s="61"/>
      <c r="ELK650" s="104"/>
      <c r="ELL650" s="60"/>
      <c r="ELM650" s="61"/>
      <c r="ELN650" s="104"/>
      <c r="ELO650" s="60"/>
      <c r="ELP650" s="61"/>
      <c r="ELQ650" s="104"/>
      <c r="ELR650" s="60"/>
      <c r="ELS650" s="61"/>
      <c r="ELT650" s="104"/>
      <c r="ELU650" s="60"/>
      <c r="ELV650" s="61"/>
      <c r="ELW650" s="104"/>
      <c r="ELX650" s="60"/>
      <c r="ELY650" s="61"/>
      <c r="ELZ650" s="104"/>
      <c r="EMA650" s="60"/>
      <c r="EMB650" s="61"/>
      <c r="EMC650" s="104"/>
      <c r="EMD650" s="60"/>
      <c r="EME650" s="61"/>
      <c r="EMF650" s="104"/>
      <c r="EMG650" s="60"/>
      <c r="EMH650" s="61"/>
      <c r="EMI650" s="104"/>
      <c r="EMJ650" s="60"/>
      <c r="EMK650" s="61"/>
      <c r="EML650" s="104"/>
      <c r="EMM650" s="60"/>
      <c r="EMN650" s="61"/>
      <c r="EMO650" s="104"/>
      <c r="EMP650" s="60"/>
      <c r="EMQ650" s="61"/>
      <c r="EMR650" s="104"/>
      <c r="EMS650" s="60"/>
      <c r="EMT650" s="61"/>
      <c r="EMU650" s="104"/>
      <c r="EMV650" s="60"/>
      <c r="EMW650" s="61"/>
      <c r="EMX650" s="104"/>
      <c r="EMY650" s="60"/>
      <c r="EMZ650" s="61"/>
      <c r="ENA650" s="104"/>
      <c r="ENB650" s="60"/>
      <c r="ENC650" s="61"/>
      <c r="END650" s="104"/>
      <c r="ENE650" s="60"/>
      <c r="ENF650" s="61"/>
      <c r="ENG650" s="104"/>
      <c r="ENH650" s="60"/>
      <c r="ENI650" s="61"/>
      <c r="ENJ650" s="104"/>
      <c r="ENK650" s="60"/>
      <c r="ENL650" s="61"/>
      <c r="ENM650" s="104"/>
      <c r="ENN650" s="60"/>
      <c r="ENO650" s="61"/>
      <c r="ENP650" s="104"/>
      <c r="ENQ650" s="60"/>
      <c r="ENR650" s="61"/>
      <c r="ENS650" s="104"/>
      <c r="ENT650" s="60"/>
      <c r="ENU650" s="61"/>
      <c r="ENV650" s="104"/>
      <c r="ENW650" s="60"/>
      <c r="ENX650" s="61"/>
      <c r="ENY650" s="104"/>
      <c r="ENZ650" s="60"/>
      <c r="EOA650" s="61"/>
      <c r="EOB650" s="104"/>
      <c r="EOC650" s="60"/>
      <c r="EOD650" s="61"/>
      <c r="EOE650" s="104"/>
      <c r="EOF650" s="60"/>
      <c r="EOG650" s="61"/>
      <c r="EOH650" s="104"/>
      <c r="EOI650" s="60"/>
      <c r="EOJ650" s="61"/>
      <c r="EOK650" s="104"/>
      <c r="EOL650" s="60"/>
      <c r="EOM650" s="61"/>
      <c r="EON650" s="104"/>
      <c r="EOO650" s="60"/>
      <c r="EOP650" s="61"/>
      <c r="EOQ650" s="104"/>
      <c r="EOR650" s="60"/>
      <c r="EOS650" s="61"/>
      <c r="EOT650" s="104"/>
      <c r="EOU650" s="60"/>
      <c r="EOV650" s="61"/>
      <c r="EOW650" s="104"/>
      <c r="EOX650" s="60"/>
      <c r="EOY650" s="61"/>
      <c r="EOZ650" s="104"/>
      <c r="EPA650" s="60"/>
      <c r="EPB650" s="61"/>
      <c r="EPC650" s="104"/>
      <c r="EPD650" s="60"/>
      <c r="EPE650" s="61"/>
      <c r="EPF650" s="104"/>
      <c r="EPG650" s="60"/>
      <c r="EPH650" s="61"/>
      <c r="EPI650" s="104"/>
      <c r="EPJ650" s="60"/>
      <c r="EPK650" s="61"/>
      <c r="EPL650" s="104"/>
      <c r="EPM650" s="60"/>
      <c r="EPN650" s="61"/>
      <c r="EPO650" s="104"/>
      <c r="EPP650" s="60"/>
      <c r="EPQ650" s="61"/>
      <c r="EPR650" s="104"/>
      <c r="EPS650" s="60"/>
      <c r="EPT650" s="61"/>
      <c r="EPU650" s="104"/>
      <c r="EPV650" s="60"/>
      <c r="EPW650" s="61"/>
      <c r="EPX650" s="104"/>
      <c r="EPY650" s="60"/>
      <c r="EPZ650" s="61"/>
      <c r="EQA650" s="104"/>
      <c r="EQB650" s="60"/>
      <c r="EQC650" s="61"/>
      <c r="EQD650" s="104"/>
      <c r="EQE650" s="60"/>
      <c r="EQF650" s="61"/>
      <c r="EQG650" s="104"/>
      <c r="EQH650" s="60"/>
      <c r="EQI650" s="61"/>
      <c r="EQJ650" s="104"/>
      <c r="EQK650" s="60"/>
      <c r="EQL650" s="61"/>
      <c r="EQM650" s="104"/>
      <c r="EQN650" s="60"/>
      <c r="EQO650" s="61"/>
      <c r="EQP650" s="104"/>
      <c r="EQQ650" s="60"/>
      <c r="EQR650" s="61"/>
      <c r="EQS650" s="104"/>
      <c r="EQT650" s="60"/>
      <c r="EQU650" s="61"/>
      <c r="EQV650" s="104"/>
      <c r="EQW650" s="60"/>
      <c r="EQX650" s="61"/>
      <c r="EQY650" s="104"/>
      <c r="EQZ650" s="60"/>
      <c r="ERA650" s="61"/>
      <c r="ERB650" s="104"/>
      <c r="ERC650" s="60"/>
      <c r="ERD650" s="61"/>
      <c r="ERE650" s="104"/>
      <c r="ERF650" s="60"/>
      <c r="ERG650" s="61"/>
      <c r="ERH650" s="104"/>
      <c r="ERI650" s="60"/>
      <c r="ERJ650" s="61"/>
      <c r="ERK650" s="104"/>
      <c r="ERL650" s="60"/>
      <c r="ERM650" s="61"/>
      <c r="ERN650" s="104"/>
      <c r="ERO650" s="60"/>
      <c r="ERP650" s="61"/>
      <c r="ERQ650" s="104"/>
      <c r="ERR650" s="60"/>
      <c r="ERS650" s="61"/>
      <c r="ERT650" s="104"/>
      <c r="ERU650" s="60"/>
      <c r="ERV650" s="61"/>
      <c r="ERW650" s="104"/>
      <c r="ERX650" s="60"/>
      <c r="ERY650" s="61"/>
      <c r="ERZ650" s="104"/>
      <c r="ESA650" s="60"/>
      <c r="ESB650" s="61"/>
      <c r="ESC650" s="104"/>
      <c r="ESD650" s="60"/>
      <c r="ESE650" s="61"/>
      <c r="ESF650" s="104"/>
      <c r="ESG650" s="60"/>
      <c r="ESH650" s="61"/>
      <c r="ESI650" s="104"/>
      <c r="ESJ650" s="60"/>
      <c r="ESK650" s="61"/>
      <c r="ESL650" s="104"/>
      <c r="ESM650" s="60"/>
      <c r="ESN650" s="61"/>
      <c r="ESO650" s="104"/>
      <c r="ESP650" s="60"/>
      <c r="ESQ650" s="61"/>
      <c r="ESR650" s="104"/>
      <c r="ESS650" s="60"/>
      <c r="EST650" s="61"/>
      <c r="ESU650" s="104"/>
      <c r="ESV650" s="60"/>
      <c r="ESW650" s="61"/>
      <c r="ESX650" s="104"/>
      <c r="ESY650" s="60"/>
      <c r="ESZ650" s="61"/>
      <c r="ETA650" s="104"/>
      <c r="ETB650" s="60"/>
      <c r="ETC650" s="61"/>
      <c r="ETD650" s="104"/>
      <c r="ETE650" s="60"/>
      <c r="ETF650" s="61"/>
      <c r="ETG650" s="104"/>
      <c r="ETH650" s="60"/>
      <c r="ETI650" s="61"/>
      <c r="ETJ650" s="104"/>
      <c r="ETK650" s="60"/>
      <c r="ETL650" s="61"/>
      <c r="ETM650" s="104"/>
      <c r="ETN650" s="60"/>
      <c r="ETO650" s="61"/>
      <c r="ETP650" s="104"/>
      <c r="ETQ650" s="60"/>
      <c r="ETR650" s="61"/>
      <c r="ETS650" s="104"/>
      <c r="ETT650" s="60"/>
      <c r="ETU650" s="61"/>
      <c r="ETV650" s="104"/>
      <c r="ETW650" s="60"/>
      <c r="ETX650" s="61"/>
      <c r="ETY650" s="104"/>
      <c r="ETZ650" s="60"/>
      <c r="EUA650" s="61"/>
      <c r="EUB650" s="104"/>
      <c r="EUC650" s="60"/>
      <c r="EUD650" s="61"/>
      <c r="EUE650" s="104"/>
      <c r="EUF650" s="60"/>
      <c r="EUG650" s="61"/>
      <c r="EUH650" s="104"/>
      <c r="EUI650" s="60"/>
      <c r="EUJ650" s="61"/>
      <c r="EUK650" s="104"/>
      <c r="EUL650" s="60"/>
      <c r="EUM650" s="61"/>
      <c r="EUN650" s="104"/>
      <c r="EUO650" s="60"/>
      <c r="EUP650" s="61"/>
      <c r="EUQ650" s="104"/>
      <c r="EUR650" s="60"/>
      <c r="EUS650" s="61"/>
      <c r="EUT650" s="104"/>
      <c r="EUU650" s="60"/>
      <c r="EUV650" s="61"/>
      <c r="EUW650" s="104"/>
      <c r="EUX650" s="60"/>
      <c r="EUY650" s="61"/>
      <c r="EUZ650" s="104"/>
      <c r="EVA650" s="60"/>
      <c r="EVB650" s="61"/>
      <c r="EVC650" s="104"/>
      <c r="EVD650" s="60"/>
      <c r="EVE650" s="61"/>
      <c r="EVF650" s="104"/>
      <c r="EVG650" s="60"/>
      <c r="EVH650" s="61"/>
      <c r="EVI650" s="104"/>
      <c r="EVJ650" s="60"/>
      <c r="EVK650" s="61"/>
      <c r="EVL650" s="104"/>
      <c r="EVM650" s="60"/>
      <c r="EVN650" s="61"/>
      <c r="EVO650" s="104"/>
      <c r="EVP650" s="60"/>
      <c r="EVQ650" s="61"/>
      <c r="EVR650" s="104"/>
      <c r="EVS650" s="60"/>
      <c r="EVT650" s="61"/>
      <c r="EVU650" s="104"/>
      <c r="EVV650" s="60"/>
      <c r="EVW650" s="61"/>
      <c r="EVX650" s="104"/>
      <c r="EVY650" s="60"/>
      <c r="EVZ650" s="61"/>
      <c r="EWA650" s="104"/>
      <c r="EWB650" s="60"/>
      <c r="EWC650" s="61"/>
      <c r="EWD650" s="104"/>
      <c r="EWE650" s="60"/>
      <c r="EWF650" s="61"/>
      <c r="EWG650" s="104"/>
      <c r="EWH650" s="60"/>
      <c r="EWI650" s="61"/>
      <c r="EWJ650" s="104"/>
      <c r="EWK650" s="60"/>
      <c r="EWL650" s="61"/>
      <c r="EWM650" s="104"/>
      <c r="EWN650" s="60"/>
      <c r="EWO650" s="61"/>
      <c r="EWP650" s="104"/>
      <c r="EWQ650" s="60"/>
      <c r="EWR650" s="61"/>
      <c r="EWS650" s="104"/>
      <c r="EWT650" s="60"/>
      <c r="EWU650" s="61"/>
      <c r="EWV650" s="104"/>
      <c r="EWW650" s="60"/>
      <c r="EWX650" s="61"/>
      <c r="EWY650" s="104"/>
      <c r="EWZ650" s="60"/>
      <c r="EXA650" s="61"/>
      <c r="EXB650" s="104"/>
      <c r="EXC650" s="60"/>
      <c r="EXD650" s="61"/>
      <c r="EXE650" s="104"/>
      <c r="EXF650" s="60"/>
      <c r="EXG650" s="61"/>
      <c r="EXH650" s="104"/>
      <c r="EXI650" s="60"/>
      <c r="EXJ650" s="61"/>
      <c r="EXK650" s="104"/>
      <c r="EXL650" s="60"/>
      <c r="EXM650" s="61"/>
      <c r="EXN650" s="104"/>
      <c r="EXO650" s="60"/>
      <c r="EXP650" s="61"/>
      <c r="EXQ650" s="104"/>
      <c r="EXR650" s="60"/>
      <c r="EXS650" s="61"/>
      <c r="EXT650" s="104"/>
      <c r="EXU650" s="60"/>
      <c r="EXV650" s="61"/>
      <c r="EXW650" s="104"/>
      <c r="EXX650" s="60"/>
      <c r="EXY650" s="61"/>
      <c r="EXZ650" s="104"/>
      <c r="EYA650" s="60"/>
      <c r="EYB650" s="61"/>
      <c r="EYC650" s="104"/>
      <c r="EYD650" s="60"/>
      <c r="EYE650" s="61"/>
      <c r="EYF650" s="104"/>
      <c r="EYG650" s="60"/>
      <c r="EYH650" s="61"/>
      <c r="EYI650" s="104"/>
      <c r="EYJ650" s="60"/>
      <c r="EYK650" s="61"/>
      <c r="EYL650" s="104"/>
      <c r="EYM650" s="60"/>
      <c r="EYN650" s="61"/>
      <c r="EYO650" s="104"/>
      <c r="EYP650" s="60"/>
      <c r="EYQ650" s="61"/>
      <c r="EYR650" s="104"/>
      <c r="EYS650" s="60"/>
      <c r="EYT650" s="61"/>
      <c r="EYU650" s="104"/>
      <c r="EYV650" s="60"/>
      <c r="EYW650" s="61"/>
      <c r="EYX650" s="104"/>
      <c r="EYY650" s="60"/>
      <c r="EYZ650" s="61"/>
      <c r="EZA650" s="104"/>
      <c r="EZB650" s="60"/>
      <c r="EZC650" s="61"/>
      <c r="EZD650" s="104"/>
      <c r="EZE650" s="60"/>
      <c r="EZF650" s="61"/>
      <c r="EZG650" s="104"/>
      <c r="EZH650" s="60"/>
      <c r="EZI650" s="61"/>
      <c r="EZJ650" s="104"/>
      <c r="EZK650" s="60"/>
      <c r="EZL650" s="61"/>
      <c r="EZM650" s="104"/>
      <c r="EZN650" s="60"/>
      <c r="EZO650" s="61"/>
      <c r="EZP650" s="104"/>
      <c r="EZQ650" s="60"/>
      <c r="EZR650" s="61"/>
      <c r="EZS650" s="104"/>
      <c r="EZT650" s="60"/>
      <c r="EZU650" s="61"/>
      <c r="EZV650" s="104"/>
      <c r="EZW650" s="60"/>
      <c r="EZX650" s="61"/>
      <c r="EZY650" s="104"/>
      <c r="EZZ650" s="60"/>
      <c r="FAA650" s="61"/>
      <c r="FAB650" s="104"/>
      <c r="FAC650" s="60"/>
      <c r="FAD650" s="61"/>
      <c r="FAE650" s="104"/>
      <c r="FAF650" s="60"/>
      <c r="FAG650" s="61"/>
      <c r="FAH650" s="104"/>
      <c r="FAI650" s="60"/>
      <c r="FAJ650" s="61"/>
      <c r="FAK650" s="104"/>
      <c r="FAL650" s="60"/>
      <c r="FAM650" s="61"/>
      <c r="FAN650" s="104"/>
      <c r="FAO650" s="60"/>
      <c r="FAP650" s="61"/>
      <c r="FAQ650" s="104"/>
      <c r="FAR650" s="60"/>
      <c r="FAS650" s="61"/>
      <c r="FAT650" s="104"/>
      <c r="FAU650" s="60"/>
      <c r="FAV650" s="61"/>
      <c r="FAW650" s="104"/>
      <c r="FAX650" s="60"/>
      <c r="FAY650" s="61"/>
      <c r="FAZ650" s="104"/>
      <c r="FBA650" s="60"/>
      <c r="FBB650" s="61"/>
      <c r="FBC650" s="104"/>
      <c r="FBD650" s="60"/>
      <c r="FBE650" s="61"/>
      <c r="FBF650" s="104"/>
      <c r="FBG650" s="60"/>
      <c r="FBH650" s="61"/>
      <c r="FBI650" s="104"/>
      <c r="FBJ650" s="60"/>
      <c r="FBK650" s="61"/>
      <c r="FBL650" s="104"/>
      <c r="FBM650" s="60"/>
      <c r="FBN650" s="61"/>
      <c r="FBO650" s="104"/>
      <c r="FBP650" s="60"/>
      <c r="FBQ650" s="61"/>
      <c r="FBR650" s="104"/>
      <c r="FBS650" s="60"/>
      <c r="FBT650" s="61"/>
      <c r="FBU650" s="104"/>
      <c r="FBV650" s="60"/>
      <c r="FBW650" s="61"/>
      <c r="FBX650" s="104"/>
      <c r="FBY650" s="60"/>
      <c r="FBZ650" s="61"/>
      <c r="FCA650" s="104"/>
      <c r="FCB650" s="60"/>
      <c r="FCC650" s="61"/>
      <c r="FCD650" s="104"/>
      <c r="FCE650" s="60"/>
      <c r="FCF650" s="61"/>
      <c r="FCG650" s="104"/>
      <c r="FCH650" s="60"/>
      <c r="FCI650" s="61"/>
      <c r="FCJ650" s="104"/>
      <c r="FCK650" s="60"/>
      <c r="FCL650" s="61"/>
      <c r="FCM650" s="104"/>
      <c r="FCN650" s="60"/>
      <c r="FCO650" s="61"/>
      <c r="FCP650" s="104"/>
      <c r="FCQ650" s="60"/>
      <c r="FCR650" s="61"/>
      <c r="FCS650" s="104"/>
      <c r="FCT650" s="60"/>
      <c r="FCU650" s="61"/>
      <c r="FCV650" s="104"/>
      <c r="FCW650" s="60"/>
      <c r="FCX650" s="61"/>
      <c r="FCY650" s="104"/>
      <c r="FCZ650" s="60"/>
      <c r="FDA650" s="61"/>
      <c r="FDB650" s="104"/>
      <c r="FDC650" s="60"/>
      <c r="FDD650" s="61"/>
      <c r="FDE650" s="104"/>
      <c r="FDF650" s="60"/>
      <c r="FDG650" s="61"/>
      <c r="FDH650" s="104"/>
      <c r="FDI650" s="60"/>
      <c r="FDJ650" s="61"/>
      <c r="FDK650" s="104"/>
      <c r="FDL650" s="60"/>
      <c r="FDM650" s="61"/>
      <c r="FDN650" s="104"/>
      <c r="FDO650" s="60"/>
      <c r="FDP650" s="61"/>
      <c r="FDQ650" s="104"/>
      <c r="FDR650" s="60"/>
      <c r="FDS650" s="61"/>
      <c r="FDT650" s="104"/>
      <c r="FDU650" s="60"/>
      <c r="FDV650" s="61"/>
      <c r="FDW650" s="104"/>
      <c r="FDX650" s="60"/>
      <c r="FDY650" s="61"/>
      <c r="FDZ650" s="104"/>
      <c r="FEA650" s="60"/>
      <c r="FEB650" s="61"/>
      <c r="FEC650" s="104"/>
      <c r="FED650" s="60"/>
      <c r="FEE650" s="61"/>
      <c r="FEF650" s="104"/>
      <c r="FEG650" s="60"/>
      <c r="FEH650" s="61"/>
      <c r="FEI650" s="104"/>
      <c r="FEJ650" s="60"/>
      <c r="FEK650" s="61"/>
      <c r="FEL650" s="104"/>
      <c r="FEM650" s="60"/>
      <c r="FEN650" s="61"/>
      <c r="FEO650" s="104"/>
      <c r="FEP650" s="60"/>
      <c r="FEQ650" s="61"/>
      <c r="FER650" s="104"/>
      <c r="FES650" s="60"/>
      <c r="FET650" s="61"/>
      <c r="FEU650" s="104"/>
      <c r="FEV650" s="60"/>
      <c r="FEW650" s="61"/>
      <c r="FEX650" s="104"/>
      <c r="FEY650" s="60"/>
      <c r="FEZ650" s="61"/>
      <c r="FFA650" s="104"/>
      <c r="FFB650" s="60"/>
      <c r="FFC650" s="61"/>
      <c r="FFD650" s="104"/>
      <c r="FFE650" s="60"/>
      <c r="FFF650" s="61"/>
      <c r="FFG650" s="104"/>
      <c r="FFH650" s="60"/>
      <c r="FFI650" s="61"/>
      <c r="FFJ650" s="104"/>
      <c r="FFK650" s="60"/>
      <c r="FFL650" s="61"/>
      <c r="FFM650" s="104"/>
      <c r="FFN650" s="60"/>
      <c r="FFO650" s="61"/>
      <c r="FFP650" s="104"/>
      <c r="FFQ650" s="60"/>
      <c r="FFR650" s="61"/>
      <c r="FFS650" s="104"/>
      <c r="FFT650" s="60"/>
      <c r="FFU650" s="61"/>
      <c r="FFV650" s="104"/>
      <c r="FFW650" s="60"/>
      <c r="FFX650" s="61"/>
      <c r="FFY650" s="104"/>
      <c r="FFZ650" s="60"/>
      <c r="FGA650" s="61"/>
      <c r="FGB650" s="104"/>
      <c r="FGC650" s="60"/>
      <c r="FGD650" s="61"/>
      <c r="FGE650" s="104"/>
      <c r="FGF650" s="60"/>
      <c r="FGG650" s="61"/>
      <c r="FGH650" s="104"/>
      <c r="FGI650" s="60"/>
      <c r="FGJ650" s="61"/>
      <c r="FGK650" s="104"/>
      <c r="FGL650" s="60"/>
      <c r="FGM650" s="61"/>
      <c r="FGN650" s="104"/>
      <c r="FGO650" s="60"/>
      <c r="FGP650" s="61"/>
      <c r="FGQ650" s="104"/>
      <c r="FGR650" s="60"/>
      <c r="FGS650" s="61"/>
      <c r="FGT650" s="104"/>
      <c r="FGU650" s="60"/>
      <c r="FGV650" s="61"/>
      <c r="FGW650" s="104"/>
      <c r="FGX650" s="60"/>
      <c r="FGY650" s="61"/>
      <c r="FGZ650" s="104"/>
      <c r="FHA650" s="60"/>
      <c r="FHB650" s="61"/>
      <c r="FHC650" s="104"/>
      <c r="FHD650" s="60"/>
      <c r="FHE650" s="61"/>
      <c r="FHF650" s="104"/>
      <c r="FHG650" s="60"/>
      <c r="FHH650" s="61"/>
      <c r="FHI650" s="104"/>
      <c r="FHJ650" s="60"/>
      <c r="FHK650" s="61"/>
      <c r="FHL650" s="104"/>
      <c r="FHM650" s="60"/>
      <c r="FHN650" s="61"/>
      <c r="FHO650" s="104"/>
      <c r="FHP650" s="60"/>
      <c r="FHQ650" s="61"/>
      <c r="FHR650" s="104"/>
      <c r="FHS650" s="60"/>
      <c r="FHT650" s="61"/>
      <c r="FHU650" s="104"/>
      <c r="FHV650" s="60"/>
      <c r="FHW650" s="61"/>
      <c r="FHX650" s="104"/>
      <c r="FHY650" s="60"/>
      <c r="FHZ650" s="61"/>
      <c r="FIA650" s="104"/>
      <c r="FIB650" s="60"/>
      <c r="FIC650" s="61"/>
      <c r="FID650" s="104"/>
      <c r="FIE650" s="60"/>
      <c r="FIF650" s="61"/>
      <c r="FIG650" s="104"/>
      <c r="FIH650" s="60"/>
      <c r="FII650" s="61"/>
      <c r="FIJ650" s="104"/>
      <c r="FIK650" s="60"/>
      <c r="FIL650" s="61"/>
      <c r="FIM650" s="104"/>
      <c r="FIN650" s="60"/>
      <c r="FIO650" s="61"/>
      <c r="FIP650" s="104"/>
      <c r="FIQ650" s="60"/>
      <c r="FIR650" s="61"/>
      <c r="FIS650" s="104"/>
      <c r="FIT650" s="60"/>
      <c r="FIU650" s="61"/>
      <c r="FIV650" s="104"/>
      <c r="FIW650" s="60"/>
      <c r="FIX650" s="61"/>
      <c r="FIY650" s="104"/>
      <c r="FIZ650" s="60"/>
      <c r="FJA650" s="61"/>
      <c r="FJB650" s="104"/>
      <c r="FJC650" s="60"/>
      <c r="FJD650" s="61"/>
      <c r="FJE650" s="104"/>
      <c r="FJF650" s="60"/>
      <c r="FJG650" s="61"/>
      <c r="FJH650" s="104"/>
      <c r="FJI650" s="60"/>
      <c r="FJJ650" s="61"/>
      <c r="FJK650" s="104"/>
      <c r="FJL650" s="60"/>
      <c r="FJM650" s="61"/>
      <c r="FJN650" s="104"/>
      <c r="FJO650" s="60"/>
      <c r="FJP650" s="61"/>
      <c r="FJQ650" s="104"/>
      <c r="FJR650" s="60"/>
      <c r="FJS650" s="61"/>
      <c r="FJT650" s="104"/>
      <c r="FJU650" s="60"/>
      <c r="FJV650" s="61"/>
      <c r="FJW650" s="104"/>
      <c r="FJX650" s="60"/>
      <c r="FJY650" s="61"/>
      <c r="FJZ650" s="104"/>
      <c r="FKA650" s="60"/>
      <c r="FKB650" s="61"/>
      <c r="FKC650" s="104"/>
      <c r="FKD650" s="60"/>
      <c r="FKE650" s="61"/>
      <c r="FKF650" s="104"/>
      <c r="FKG650" s="60"/>
      <c r="FKH650" s="61"/>
      <c r="FKI650" s="104"/>
      <c r="FKJ650" s="60"/>
      <c r="FKK650" s="61"/>
      <c r="FKL650" s="104"/>
      <c r="FKM650" s="60"/>
      <c r="FKN650" s="61"/>
      <c r="FKO650" s="104"/>
      <c r="FKP650" s="60"/>
      <c r="FKQ650" s="61"/>
      <c r="FKR650" s="104"/>
      <c r="FKS650" s="60"/>
      <c r="FKT650" s="61"/>
      <c r="FKU650" s="104"/>
      <c r="FKV650" s="60"/>
      <c r="FKW650" s="61"/>
      <c r="FKX650" s="104"/>
      <c r="FKY650" s="60"/>
      <c r="FKZ650" s="61"/>
      <c r="FLA650" s="104"/>
      <c r="FLB650" s="60"/>
      <c r="FLC650" s="61"/>
      <c r="FLD650" s="104"/>
      <c r="FLE650" s="60"/>
      <c r="FLF650" s="61"/>
      <c r="FLG650" s="104"/>
      <c r="FLH650" s="60"/>
      <c r="FLI650" s="61"/>
      <c r="FLJ650" s="104"/>
      <c r="FLK650" s="60"/>
      <c r="FLL650" s="61"/>
      <c r="FLM650" s="104"/>
      <c r="FLN650" s="60"/>
      <c r="FLO650" s="61"/>
      <c r="FLP650" s="104"/>
      <c r="FLQ650" s="60"/>
      <c r="FLR650" s="61"/>
      <c r="FLS650" s="104"/>
      <c r="FLT650" s="60"/>
      <c r="FLU650" s="61"/>
      <c r="FLV650" s="104"/>
      <c r="FLW650" s="60"/>
      <c r="FLX650" s="61"/>
      <c r="FLY650" s="104"/>
      <c r="FLZ650" s="60"/>
      <c r="FMA650" s="61"/>
      <c r="FMB650" s="104"/>
      <c r="FMC650" s="60"/>
      <c r="FMD650" s="61"/>
      <c r="FME650" s="104"/>
      <c r="FMF650" s="60"/>
      <c r="FMG650" s="61"/>
      <c r="FMH650" s="104"/>
      <c r="FMI650" s="60"/>
      <c r="FMJ650" s="61"/>
      <c r="FMK650" s="104"/>
      <c r="FML650" s="60"/>
      <c r="FMM650" s="61"/>
      <c r="FMN650" s="104"/>
      <c r="FMO650" s="60"/>
      <c r="FMP650" s="61"/>
      <c r="FMQ650" s="104"/>
      <c r="FMR650" s="60"/>
      <c r="FMS650" s="61"/>
      <c r="FMT650" s="104"/>
      <c r="FMU650" s="60"/>
      <c r="FMV650" s="61"/>
      <c r="FMW650" s="104"/>
      <c r="FMX650" s="60"/>
      <c r="FMY650" s="61"/>
      <c r="FMZ650" s="104"/>
      <c r="FNA650" s="60"/>
      <c r="FNB650" s="61"/>
      <c r="FNC650" s="104"/>
      <c r="FND650" s="60"/>
      <c r="FNE650" s="61"/>
      <c r="FNF650" s="104"/>
      <c r="FNG650" s="60"/>
      <c r="FNH650" s="61"/>
      <c r="FNI650" s="104"/>
      <c r="FNJ650" s="60"/>
      <c r="FNK650" s="61"/>
      <c r="FNL650" s="104"/>
      <c r="FNM650" s="60"/>
      <c r="FNN650" s="61"/>
      <c r="FNO650" s="104"/>
      <c r="FNP650" s="60"/>
      <c r="FNQ650" s="61"/>
      <c r="FNR650" s="104"/>
      <c r="FNS650" s="60"/>
      <c r="FNT650" s="61"/>
      <c r="FNU650" s="104"/>
      <c r="FNV650" s="60"/>
      <c r="FNW650" s="61"/>
      <c r="FNX650" s="104"/>
      <c r="FNY650" s="60"/>
      <c r="FNZ650" s="61"/>
      <c r="FOA650" s="104"/>
      <c r="FOB650" s="60"/>
      <c r="FOC650" s="61"/>
      <c r="FOD650" s="104"/>
      <c r="FOE650" s="60"/>
      <c r="FOF650" s="61"/>
      <c r="FOG650" s="104"/>
      <c r="FOH650" s="60"/>
      <c r="FOI650" s="61"/>
      <c r="FOJ650" s="104"/>
      <c r="FOK650" s="60"/>
      <c r="FOL650" s="61"/>
      <c r="FOM650" s="104"/>
      <c r="FON650" s="60"/>
      <c r="FOO650" s="61"/>
      <c r="FOP650" s="104"/>
      <c r="FOQ650" s="60"/>
      <c r="FOR650" s="61"/>
      <c r="FOS650" s="104"/>
      <c r="FOT650" s="60"/>
      <c r="FOU650" s="61"/>
      <c r="FOV650" s="104"/>
      <c r="FOW650" s="60"/>
      <c r="FOX650" s="61"/>
      <c r="FOY650" s="104"/>
      <c r="FOZ650" s="60"/>
      <c r="FPA650" s="61"/>
      <c r="FPB650" s="104"/>
      <c r="FPC650" s="60"/>
      <c r="FPD650" s="61"/>
      <c r="FPE650" s="104"/>
      <c r="FPF650" s="60"/>
      <c r="FPG650" s="61"/>
      <c r="FPH650" s="104"/>
      <c r="FPI650" s="60"/>
      <c r="FPJ650" s="61"/>
      <c r="FPK650" s="104"/>
      <c r="FPL650" s="60"/>
      <c r="FPM650" s="61"/>
      <c r="FPN650" s="104"/>
      <c r="FPO650" s="60"/>
      <c r="FPP650" s="61"/>
      <c r="FPQ650" s="104"/>
      <c r="FPR650" s="60"/>
      <c r="FPS650" s="61"/>
      <c r="FPT650" s="104"/>
      <c r="FPU650" s="60"/>
      <c r="FPV650" s="61"/>
      <c r="FPW650" s="104"/>
      <c r="FPX650" s="60"/>
      <c r="FPY650" s="61"/>
      <c r="FPZ650" s="104"/>
      <c r="FQA650" s="60"/>
      <c r="FQB650" s="61"/>
      <c r="FQC650" s="104"/>
      <c r="FQD650" s="60"/>
      <c r="FQE650" s="61"/>
      <c r="FQF650" s="104"/>
      <c r="FQG650" s="60"/>
      <c r="FQH650" s="61"/>
      <c r="FQI650" s="104"/>
      <c r="FQJ650" s="60"/>
      <c r="FQK650" s="61"/>
      <c r="FQL650" s="104"/>
      <c r="FQM650" s="60"/>
      <c r="FQN650" s="61"/>
      <c r="FQO650" s="104"/>
      <c r="FQP650" s="60"/>
      <c r="FQQ650" s="61"/>
      <c r="FQR650" s="104"/>
      <c r="FQS650" s="60"/>
      <c r="FQT650" s="61"/>
      <c r="FQU650" s="104"/>
      <c r="FQV650" s="60"/>
      <c r="FQW650" s="61"/>
      <c r="FQX650" s="104"/>
      <c r="FQY650" s="60"/>
      <c r="FQZ650" s="61"/>
      <c r="FRA650" s="104"/>
      <c r="FRB650" s="60"/>
      <c r="FRC650" s="61"/>
      <c r="FRD650" s="104"/>
      <c r="FRE650" s="60"/>
      <c r="FRF650" s="61"/>
      <c r="FRG650" s="104"/>
      <c r="FRH650" s="60"/>
      <c r="FRI650" s="61"/>
      <c r="FRJ650" s="104"/>
      <c r="FRK650" s="60"/>
      <c r="FRL650" s="61"/>
      <c r="FRM650" s="104"/>
      <c r="FRN650" s="60"/>
      <c r="FRO650" s="61"/>
      <c r="FRP650" s="104"/>
      <c r="FRQ650" s="60"/>
      <c r="FRR650" s="61"/>
      <c r="FRS650" s="104"/>
      <c r="FRT650" s="60"/>
      <c r="FRU650" s="61"/>
      <c r="FRV650" s="104"/>
      <c r="FRW650" s="60"/>
      <c r="FRX650" s="61"/>
      <c r="FRY650" s="104"/>
      <c r="FRZ650" s="60"/>
      <c r="FSA650" s="61"/>
      <c r="FSB650" s="104"/>
      <c r="FSC650" s="60"/>
      <c r="FSD650" s="61"/>
      <c r="FSE650" s="104"/>
      <c r="FSF650" s="60"/>
      <c r="FSG650" s="61"/>
      <c r="FSH650" s="104"/>
      <c r="FSI650" s="60"/>
      <c r="FSJ650" s="61"/>
      <c r="FSK650" s="104"/>
      <c r="FSL650" s="60"/>
      <c r="FSM650" s="61"/>
      <c r="FSN650" s="104"/>
      <c r="FSO650" s="60"/>
      <c r="FSP650" s="61"/>
      <c r="FSQ650" s="104"/>
      <c r="FSR650" s="60"/>
      <c r="FSS650" s="61"/>
      <c r="FST650" s="104"/>
      <c r="FSU650" s="60"/>
      <c r="FSV650" s="61"/>
      <c r="FSW650" s="104"/>
      <c r="FSX650" s="60"/>
      <c r="FSY650" s="61"/>
      <c r="FSZ650" s="104"/>
      <c r="FTA650" s="60"/>
      <c r="FTB650" s="61"/>
      <c r="FTC650" s="104"/>
      <c r="FTD650" s="60"/>
      <c r="FTE650" s="61"/>
      <c r="FTF650" s="104"/>
      <c r="FTG650" s="60"/>
      <c r="FTH650" s="61"/>
      <c r="FTI650" s="104"/>
      <c r="FTJ650" s="60"/>
      <c r="FTK650" s="61"/>
      <c r="FTL650" s="104"/>
      <c r="FTM650" s="60"/>
      <c r="FTN650" s="61"/>
      <c r="FTO650" s="104"/>
      <c r="FTP650" s="60"/>
      <c r="FTQ650" s="61"/>
      <c r="FTR650" s="104"/>
      <c r="FTS650" s="60"/>
      <c r="FTT650" s="61"/>
      <c r="FTU650" s="104"/>
      <c r="FTV650" s="60"/>
      <c r="FTW650" s="61"/>
      <c r="FTX650" s="104"/>
      <c r="FTY650" s="60"/>
      <c r="FTZ650" s="61"/>
      <c r="FUA650" s="104"/>
      <c r="FUB650" s="60"/>
      <c r="FUC650" s="61"/>
      <c r="FUD650" s="104"/>
      <c r="FUE650" s="60"/>
      <c r="FUF650" s="61"/>
      <c r="FUG650" s="104"/>
      <c r="FUH650" s="60"/>
      <c r="FUI650" s="61"/>
      <c r="FUJ650" s="104"/>
      <c r="FUK650" s="60"/>
      <c r="FUL650" s="61"/>
      <c r="FUM650" s="104"/>
      <c r="FUN650" s="60"/>
      <c r="FUO650" s="61"/>
      <c r="FUP650" s="104"/>
      <c r="FUQ650" s="60"/>
      <c r="FUR650" s="61"/>
      <c r="FUS650" s="104"/>
      <c r="FUT650" s="60"/>
      <c r="FUU650" s="61"/>
      <c r="FUV650" s="104"/>
      <c r="FUW650" s="60"/>
      <c r="FUX650" s="61"/>
      <c r="FUY650" s="104"/>
      <c r="FUZ650" s="60"/>
      <c r="FVA650" s="61"/>
      <c r="FVB650" s="104"/>
      <c r="FVC650" s="60"/>
      <c r="FVD650" s="61"/>
      <c r="FVE650" s="104"/>
      <c r="FVF650" s="60"/>
      <c r="FVG650" s="61"/>
      <c r="FVH650" s="104"/>
      <c r="FVI650" s="60"/>
      <c r="FVJ650" s="61"/>
      <c r="FVK650" s="104"/>
      <c r="FVL650" s="60"/>
      <c r="FVM650" s="61"/>
      <c r="FVN650" s="104"/>
      <c r="FVO650" s="60"/>
      <c r="FVP650" s="61"/>
      <c r="FVQ650" s="104"/>
      <c r="FVR650" s="60"/>
      <c r="FVS650" s="61"/>
      <c r="FVT650" s="104"/>
      <c r="FVU650" s="60"/>
      <c r="FVV650" s="61"/>
      <c r="FVW650" s="104"/>
      <c r="FVX650" s="60"/>
      <c r="FVY650" s="61"/>
      <c r="FVZ650" s="104"/>
      <c r="FWA650" s="60"/>
      <c r="FWB650" s="61"/>
      <c r="FWC650" s="104"/>
      <c r="FWD650" s="60"/>
      <c r="FWE650" s="61"/>
      <c r="FWF650" s="104"/>
      <c r="FWG650" s="60"/>
      <c r="FWH650" s="61"/>
      <c r="FWI650" s="104"/>
      <c r="FWJ650" s="60"/>
      <c r="FWK650" s="61"/>
      <c r="FWL650" s="104"/>
      <c r="FWM650" s="60"/>
      <c r="FWN650" s="61"/>
      <c r="FWO650" s="104"/>
      <c r="FWP650" s="60"/>
      <c r="FWQ650" s="61"/>
      <c r="FWR650" s="104"/>
      <c r="FWS650" s="60"/>
      <c r="FWT650" s="61"/>
      <c r="FWU650" s="104"/>
      <c r="FWV650" s="60"/>
      <c r="FWW650" s="61"/>
      <c r="FWX650" s="104"/>
      <c r="FWY650" s="60"/>
      <c r="FWZ650" s="61"/>
      <c r="FXA650" s="104"/>
      <c r="FXB650" s="60"/>
      <c r="FXC650" s="61"/>
      <c r="FXD650" s="104"/>
      <c r="FXE650" s="60"/>
      <c r="FXF650" s="61"/>
      <c r="FXG650" s="104"/>
      <c r="FXH650" s="60"/>
      <c r="FXI650" s="61"/>
      <c r="FXJ650" s="104"/>
      <c r="FXK650" s="60"/>
      <c r="FXL650" s="61"/>
      <c r="FXM650" s="104"/>
      <c r="FXN650" s="60"/>
      <c r="FXO650" s="61"/>
      <c r="FXP650" s="104"/>
      <c r="FXQ650" s="60"/>
      <c r="FXR650" s="61"/>
      <c r="FXS650" s="104"/>
      <c r="FXT650" s="60"/>
      <c r="FXU650" s="61"/>
      <c r="FXV650" s="104"/>
      <c r="FXW650" s="60"/>
      <c r="FXX650" s="61"/>
      <c r="FXY650" s="104"/>
      <c r="FXZ650" s="60"/>
      <c r="FYA650" s="61"/>
      <c r="FYB650" s="104"/>
      <c r="FYC650" s="60"/>
      <c r="FYD650" s="61"/>
      <c r="FYE650" s="104"/>
      <c r="FYF650" s="60"/>
      <c r="FYG650" s="61"/>
      <c r="FYH650" s="104"/>
      <c r="FYI650" s="60"/>
      <c r="FYJ650" s="61"/>
      <c r="FYK650" s="104"/>
      <c r="FYL650" s="60"/>
      <c r="FYM650" s="61"/>
      <c r="FYN650" s="104"/>
      <c r="FYO650" s="60"/>
      <c r="FYP650" s="61"/>
      <c r="FYQ650" s="104"/>
      <c r="FYR650" s="60"/>
      <c r="FYS650" s="61"/>
      <c r="FYT650" s="104"/>
      <c r="FYU650" s="60"/>
      <c r="FYV650" s="61"/>
      <c r="FYW650" s="104"/>
      <c r="FYX650" s="60"/>
      <c r="FYY650" s="61"/>
      <c r="FYZ650" s="104"/>
      <c r="FZA650" s="60"/>
      <c r="FZB650" s="61"/>
      <c r="FZC650" s="104"/>
      <c r="FZD650" s="60"/>
      <c r="FZE650" s="61"/>
      <c r="FZF650" s="104"/>
      <c r="FZG650" s="60"/>
      <c r="FZH650" s="61"/>
      <c r="FZI650" s="104"/>
      <c r="FZJ650" s="60"/>
      <c r="FZK650" s="61"/>
      <c r="FZL650" s="104"/>
      <c r="FZM650" s="60"/>
      <c r="FZN650" s="61"/>
      <c r="FZO650" s="104"/>
      <c r="FZP650" s="60"/>
      <c r="FZQ650" s="61"/>
      <c r="FZR650" s="104"/>
      <c r="FZS650" s="60"/>
      <c r="FZT650" s="61"/>
      <c r="FZU650" s="104"/>
      <c r="FZV650" s="60"/>
      <c r="FZW650" s="61"/>
      <c r="FZX650" s="104"/>
      <c r="FZY650" s="60"/>
      <c r="FZZ650" s="61"/>
      <c r="GAA650" s="104"/>
      <c r="GAB650" s="60"/>
      <c r="GAC650" s="61"/>
      <c r="GAD650" s="104"/>
      <c r="GAE650" s="60"/>
      <c r="GAF650" s="61"/>
      <c r="GAG650" s="104"/>
      <c r="GAH650" s="60"/>
      <c r="GAI650" s="61"/>
      <c r="GAJ650" s="104"/>
      <c r="GAK650" s="60"/>
      <c r="GAL650" s="61"/>
      <c r="GAM650" s="104"/>
      <c r="GAN650" s="60"/>
      <c r="GAO650" s="61"/>
      <c r="GAP650" s="104"/>
      <c r="GAQ650" s="60"/>
      <c r="GAR650" s="61"/>
      <c r="GAS650" s="104"/>
      <c r="GAT650" s="60"/>
      <c r="GAU650" s="61"/>
      <c r="GAV650" s="104"/>
      <c r="GAW650" s="60"/>
      <c r="GAX650" s="61"/>
      <c r="GAY650" s="104"/>
      <c r="GAZ650" s="60"/>
      <c r="GBA650" s="61"/>
      <c r="GBB650" s="104"/>
      <c r="GBC650" s="60"/>
      <c r="GBD650" s="61"/>
      <c r="GBE650" s="104"/>
      <c r="GBF650" s="60"/>
      <c r="GBG650" s="61"/>
      <c r="GBH650" s="104"/>
      <c r="GBI650" s="60"/>
      <c r="GBJ650" s="61"/>
      <c r="GBK650" s="104"/>
      <c r="GBL650" s="60"/>
      <c r="GBM650" s="61"/>
      <c r="GBN650" s="104"/>
      <c r="GBO650" s="60"/>
      <c r="GBP650" s="61"/>
      <c r="GBQ650" s="104"/>
      <c r="GBR650" s="60"/>
      <c r="GBS650" s="61"/>
      <c r="GBT650" s="104"/>
      <c r="GBU650" s="60"/>
      <c r="GBV650" s="61"/>
      <c r="GBW650" s="104"/>
      <c r="GBX650" s="60"/>
      <c r="GBY650" s="61"/>
      <c r="GBZ650" s="104"/>
      <c r="GCA650" s="60"/>
      <c r="GCB650" s="61"/>
      <c r="GCC650" s="104"/>
      <c r="GCD650" s="60"/>
      <c r="GCE650" s="61"/>
      <c r="GCF650" s="104"/>
      <c r="GCG650" s="60"/>
      <c r="GCH650" s="61"/>
      <c r="GCI650" s="104"/>
      <c r="GCJ650" s="60"/>
      <c r="GCK650" s="61"/>
      <c r="GCL650" s="104"/>
      <c r="GCM650" s="60"/>
      <c r="GCN650" s="61"/>
      <c r="GCO650" s="104"/>
      <c r="GCP650" s="60"/>
      <c r="GCQ650" s="61"/>
      <c r="GCR650" s="104"/>
      <c r="GCS650" s="60"/>
      <c r="GCT650" s="61"/>
      <c r="GCU650" s="104"/>
      <c r="GCV650" s="60"/>
      <c r="GCW650" s="61"/>
      <c r="GCX650" s="104"/>
      <c r="GCY650" s="60"/>
      <c r="GCZ650" s="61"/>
      <c r="GDA650" s="104"/>
      <c r="GDB650" s="60"/>
      <c r="GDC650" s="61"/>
      <c r="GDD650" s="104"/>
      <c r="GDE650" s="60"/>
      <c r="GDF650" s="61"/>
      <c r="GDG650" s="104"/>
      <c r="GDH650" s="60"/>
      <c r="GDI650" s="61"/>
      <c r="GDJ650" s="104"/>
      <c r="GDK650" s="60"/>
      <c r="GDL650" s="61"/>
      <c r="GDM650" s="104"/>
      <c r="GDN650" s="60"/>
      <c r="GDO650" s="61"/>
      <c r="GDP650" s="104"/>
      <c r="GDQ650" s="60"/>
      <c r="GDR650" s="61"/>
      <c r="GDS650" s="104"/>
      <c r="GDT650" s="60"/>
      <c r="GDU650" s="61"/>
      <c r="GDV650" s="104"/>
      <c r="GDW650" s="60"/>
      <c r="GDX650" s="61"/>
      <c r="GDY650" s="104"/>
      <c r="GDZ650" s="60"/>
      <c r="GEA650" s="61"/>
      <c r="GEB650" s="104"/>
      <c r="GEC650" s="60"/>
      <c r="GED650" s="61"/>
      <c r="GEE650" s="104"/>
      <c r="GEF650" s="60"/>
      <c r="GEG650" s="61"/>
      <c r="GEH650" s="104"/>
      <c r="GEI650" s="60"/>
      <c r="GEJ650" s="61"/>
      <c r="GEK650" s="104"/>
      <c r="GEL650" s="60"/>
      <c r="GEM650" s="61"/>
      <c r="GEN650" s="104"/>
      <c r="GEO650" s="60"/>
      <c r="GEP650" s="61"/>
      <c r="GEQ650" s="104"/>
      <c r="GER650" s="60"/>
      <c r="GES650" s="61"/>
      <c r="GET650" s="104"/>
      <c r="GEU650" s="60"/>
      <c r="GEV650" s="61"/>
      <c r="GEW650" s="104"/>
      <c r="GEX650" s="60"/>
      <c r="GEY650" s="61"/>
      <c r="GEZ650" s="104"/>
      <c r="GFA650" s="60"/>
      <c r="GFB650" s="61"/>
      <c r="GFC650" s="104"/>
      <c r="GFD650" s="60"/>
      <c r="GFE650" s="61"/>
      <c r="GFF650" s="104"/>
      <c r="GFG650" s="60"/>
      <c r="GFH650" s="61"/>
      <c r="GFI650" s="104"/>
      <c r="GFJ650" s="60"/>
      <c r="GFK650" s="61"/>
      <c r="GFL650" s="104"/>
      <c r="GFM650" s="60"/>
      <c r="GFN650" s="61"/>
      <c r="GFO650" s="104"/>
      <c r="GFP650" s="60"/>
      <c r="GFQ650" s="61"/>
      <c r="GFR650" s="104"/>
      <c r="GFS650" s="60"/>
      <c r="GFT650" s="61"/>
      <c r="GFU650" s="104"/>
      <c r="GFV650" s="60"/>
      <c r="GFW650" s="61"/>
      <c r="GFX650" s="104"/>
      <c r="GFY650" s="60"/>
      <c r="GFZ650" s="61"/>
      <c r="GGA650" s="104"/>
      <c r="GGB650" s="60"/>
      <c r="GGC650" s="61"/>
      <c r="GGD650" s="104"/>
      <c r="GGE650" s="60"/>
      <c r="GGF650" s="61"/>
      <c r="GGG650" s="104"/>
      <c r="GGH650" s="60"/>
      <c r="GGI650" s="61"/>
      <c r="GGJ650" s="104"/>
      <c r="GGK650" s="60"/>
      <c r="GGL650" s="61"/>
      <c r="GGM650" s="104"/>
      <c r="GGN650" s="60"/>
      <c r="GGO650" s="61"/>
      <c r="GGP650" s="104"/>
      <c r="GGQ650" s="60"/>
      <c r="GGR650" s="61"/>
      <c r="GGS650" s="104"/>
      <c r="GGT650" s="60"/>
      <c r="GGU650" s="61"/>
      <c r="GGV650" s="104"/>
      <c r="GGW650" s="60"/>
      <c r="GGX650" s="61"/>
      <c r="GGY650" s="104"/>
      <c r="GGZ650" s="60"/>
      <c r="GHA650" s="61"/>
      <c r="GHB650" s="104"/>
      <c r="GHC650" s="60"/>
      <c r="GHD650" s="61"/>
      <c r="GHE650" s="104"/>
      <c r="GHF650" s="60"/>
      <c r="GHG650" s="61"/>
      <c r="GHH650" s="104"/>
      <c r="GHI650" s="60"/>
      <c r="GHJ650" s="61"/>
      <c r="GHK650" s="104"/>
      <c r="GHL650" s="60"/>
      <c r="GHM650" s="61"/>
      <c r="GHN650" s="104"/>
      <c r="GHO650" s="60"/>
      <c r="GHP650" s="61"/>
      <c r="GHQ650" s="104"/>
      <c r="GHR650" s="60"/>
      <c r="GHS650" s="61"/>
      <c r="GHT650" s="104"/>
      <c r="GHU650" s="60"/>
      <c r="GHV650" s="61"/>
      <c r="GHW650" s="104"/>
      <c r="GHX650" s="60"/>
      <c r="GHY650" s="61"/>
      <c r="GHZ650" s="104"/>
      <c r="GIA650" s="60"/>
      <c r="GIB650" s="61"/>
      <c r="GIC650" s="104"/>
      <c r="GID650" s="60"/>
      <c r="GIE650" s="61"/>
      <c r="GIF650" s="104"/>
      <c r="GIG650" s="60"/>
      <c r="GIH650" s="61"/>
      <c r="GII650" s="104"/>
      <c r="GIJ650" s="60"/>
      <c r="GIK650" s="61"/>
      <c r="GIL650" s="104"/>
      <c r="GIM650" s="60"/>
      <c r="GIN650" s="61"/>
      <c r="GIO650" s="104"/>
      <c r="GIP650" s="60"/>
      <c r="GIQ650" s="61"/>
      <c r="GIR650" s="104"/>
      <c r="GIS650" s="60"/>
      <c r="GIT650" s="61"/>
      <c r="GIU650" s="104"/>
      <c r="GIV650" s="60"/>
      <c r="GIW650" s="61"/>
      <c r="GIX650" s="104"/>
      <c r="GIY650" s="60"/>
      <c r="GIZ650" s="61"/>
      <c r="GJA650" s="104"/>
      <c r="GJB650" s="60"/>
      <c r="GJC650" s="61"/>
      <c r="GJD650" s="104"/>
      <c r="GJE650" s="60"/>
      <c r="GJF650" s="61"/>
      <c r="GJG650" s="104"/>
      <c r="GJH650" s="60"/>
      <c r="GJI650" s="61"/>
      <c r="GJJ650" s="104"/>
      <c r="GJK650" s="60"/>
      <c r="GJL650" s="61"/>
      <c r="GJM650" s="104"/>
      <c r="GJN650" s="60"/>
      <c r="GJO650" s="61"/>
      <c r="GJP650" s="104"/>
      <c r="GJQ650" s="60"/>
      <c r="GJR650" s="61"/>
      <c r="GJS650" s="104"/>
      <c r="GJT650" s="60"/>
      <c r="GJU650" s="61"/>
      <c r="GJV650" s="104"/>
      <c r="GJW650" s="60"/>
      <c r="GJX650" s="61"/>
      <c r="GJY650" s="104"/>
      <c r="GJZ650" s="60"/>
      <c r="GKA650" s="61"/>
      <c r="GKB650" s="104"/>
      <c r="GKC650" s="60"/>
      <c r="GKD650" s="61"/>
      <c r="GKE650" s="104"/>
      <c r="GKF650" s="60"/>
      <c r="GKG650" s="61"/>
      <c r="GKH650" s="104"/>
      <c r="GKI650" s="60"/>
      <c r="GKJ650" s="61"/>
      <c r="GKK650" s="104"/>
      <c r="GKL650" s="60"/>
      <c r="GKM650" s="61"/>
      <c r="GKN650" s="104"/>
      <c r="GKO650" s="60"/>
      <c r="GKP650" s="61"/>
      <c r="GKQ650" s="104"/>
      <c r="GKR650" s="60"/>
      <c r="GKS650" s="61"/>
      <c r="GKT650" s="104"/>
      <c r="GKU650" s="60"/>
      <c r="GKV650" s="61"/>
      <c r="GKW650" s="104"/>
      <c r="GKX650" s="60"/>
      <c r="GKY650" s="61"/>
      <c r="GKZ650" s="104"/>
      <c r="GLA650" s="60"/>
      <c r="GLB650" s="61"/>
      <c r="GLC650" s="104"/>
      <c r="GLD650" s="60"/>
      <c r="GLE650" s="61"/>
      <c r="GLF650" s="104"/>
      <c r="GLG650" s="60"/>
      <c r="GLH650" s="61"/>
      <c r="GLI650" s="104"/>
      <c r="GLJ650" s="60"/>
      <c r="GLK650" s="61"/>
      <c r="GLL650" s="104"/>
      <c r="GLM650" s="60"/>
      <c r="GLN650" s="61"/>
      <c r="GLO650" s="104"/>
      <c r="GLP650" s="60"/>
      <c r="GLQ650" s="61"/>
      <c r="GLR650" s="104"/>
      <c r="GLS650" s="60"/>
      <c r="GLT650" s="61"/>
      <c r="GLU650" s="104"/>
      <c r="GLV650" s="60"/>
      <c r="GLW650" s="61"/>
      <c r="GLX650" s="104"/>
      <c r="GLY650" s="60"/>
      <c r="GLZ650" s="61"/>
      <c r="GMA650" s="104"/>
      <c r="GMB650" s="60"/>
      <c r="GMC650" s="61"/>
      <c r="GMD650" s="104"/>
      <c r="GME650" s="60"/>
      <c r="GMF650" s="61"/>
      <c r="GMG650" s="104"/>
      <c r="GMH650" s="60"/>
      <c r="GMI650" s="61"/>
      <c r="GMJ650" s="104"/>
      <c r="GMK650" s="60"/>
      <c r="GML650" s="61"/>
      <c r="GMM650" s="104"/>
      <c r="GMN650" s="60"/>
      <c r="GMO650" s="61"/>
      <c r="GMP650" s="104"/>
      <c r="GMQ650" s="60"/>
      <c r="GMR650" s="61"/>
      <c r="GMS650" s="104"/>
      <c r="GMT650" s="60"/>
      <c r="GMU650" s="61"/>
      <c r="GMV650" s="104"/>
      <c r="GMW650" s="60"/>
      <c r="GMX650" s="61"/>
      <c r="GMY650" s="104"/>
      <c r="GMZ650" s="60"/>
      <c r="GNA650" s="61"/>
      <c r="GNB650" s="104"/>
      <c r="GNC650" s="60"/>
      <c r="GND650" s="61"/>
      <c r="GNE650" s="104"/>
      <c r="GNF650" s="60"/>
      <c r="GNG650" s="61"/>
      <c r="GNH650" s="104"/>
      <c r="GNI650" s="60"/>
      <c r="GNJ650" s="61"/>
      <c r="GNK650" s="104"/>
      <c r="GNL650" s="60"/>
      <c r="GNM650" s="61"/>
      <c r="GNN650" s="104"/>
      <c r="GNO650" s="60"/>
      <c r="GNP650" s="61"/>
      <c r="GNQ650" s="104"/>
      <c r="GNR650" s="60"/>
      <c r="GNS650" s="61"/>
      <c r="GNT650" s="104"/>
      <c r="GNU650" s="60"/>
      <c r="GNV650" s="61"/>
      <c r="GNW650" s="104"/>
      <c r="GNX650" s="60"/>
      <c r="GNY650" s="61"/>
      <c r="GNZ650" s="104"/>
      <c r="GOA650" s="60"/>
      <c r="GOB650" s="61"/>
      <c r="GOC650" s="104"/>
      <c r="GOD650" s="60"/>
      <c r="GOE650" s="61"/>
      <c r="GOF650" s="104"/>
      <c r="GOG650" s="60"/>
      <c r="GOH650" s="61"/>
      <c r="GOI650" s="104"/>
      <c r="GOJ650" s="60"/>
      <c r="GOK650" s="61"/>
      <c r="GOL650" s="104"/>
      <c r="GOM650" s="60"/>
      <c r="GON650" s="61"/>
      <c r="GOO650" s="104"/>
      <c r="GOP650" s="60"/>
      <c r="GOQ650" s="61"/>
      <c r="GOR650" s="104"/>
      <c r="GOS650" s="60"/>
      <c r="GOT650" s="61"/>
      <c r="GOU650" s="104"/>
      <c r="GOV650" s="60"/>
      <c r="GOW650" s="61"/>
      <c r="GOX650" s="104"/>
      <c r="GOY650" s="60"/>
      <c r="GOZ650" s="61"/>
      <c r="GPA650" s="104"/>
      <c r="GPB650" s="60"/>
      <c r="GPC650" s="61"/>
      <c r="GPD650" s="104"/>
      <c r="GPE650" s="60"/>
      <c r="GPF650" s="61"/>
      <c r="GPG650" s="104"/>
      <c r="GPH650" s="60"/>
      <c r="GPI650" s="61"/>
      <c r="GPJ650" s="104"/>
      <c r="GPK650" s="60"/>
      <c r="GPL650" s="61"/>
      <c r="GPM650" s="104"/>
      <c r="GPN650" s="60"/>
      <c r="GPO650" s="61"/>
      <c r="GPP650" s="104"/>
      <c r="GPQ650" s="60"/>
      <c r="GPR650" s="61"/>
      <c r="GPS650" s="104"/>
      <c r="GPT650" s="60"/>
      <c r="GPU650" s="61"/>
      <c r="GPV650" s="104"/>
      <c r="GPW650" s="60"/>
      <c r="GPX650" s="61"/>
      <c r="GPY650" s="104"/>
      <c r="GPZ650" s="60"/>
      <c r="GQA650" s="61"/>
      <c r="GQB650" s="104"/>
      <c r="GQC650" s="60"/>
      <c r="GQD650" s="61"/>
      <c r="GQE650" s="104"/>
      <c r="GQF650" s="60"/>
      <c r="GQG650" s="61"/>
      <c r="GQH650" s="104"/>
      <c r="GQI650" s="60"/>
      <c r="GQJ650" s="61"/>
      <c r="GQK650" s="104"/>
      <c r="GQL650" s="60"/>
      <c r="GQM650" s="61"/>
      <c r="GQN650" s="104"/>
      <c r="GQO650" s="60"/>
      <c r="GQP650" s="61"/>
      <c r="GQQ650" s="104"/>
      <c r="GQR650" s="60"/>
      <c r="GQS650" s="61"/>
      <c r="GQT650" s="104"/>
      <c r="GQU650" s="60"/>
      <c r="GQV650" s="61"/>
      <c r="GQW650" s="104"/>
      <c r="GQX650" s="60"/>
      <c r="GQY650" s="61"/>
      <c r="GQZ650" s="104"/>
      <c r="GRA650" s="60"/>
      <c r="GRB650" s="61"/>
      <c r="GRC650" s="104"/>
      <c r="GRD650" s="60"/>
      <c r="GRE650" s="61"/>
      <c r="GRF650" s="104"/>
      <c r="GRG650" s="60"/>
      <c r="GRH650" s="61"/>
      <c r="GRI650" s="104"/>
      <c r="GRJ650" s="60"/>
      <c r="GRK650" s="61"/>
      <c r="GRL650" s="104"/>
      <c r="GRM650" s="60"/>
      <c r="GRN650" s="61"/>
      <c r="GRO650" s="104"/>
      <c r="GRP650" s="60"/>
      <c r="GRQ650" s="61"/>
      <c r="GRR650" s="104"/>
      <c r="GRS650" s="60"/>
      <c r="GRT650" s="61"/>
      <c r="GRU650" s="104"/>
      <c r="GRV650" s="60"/>
      <c r="GRW650" s="61"/>
      <c r="GRX650" s="104"/>
      <c r="GRY650" s="60"/>
      <c r="GRZ650" s="61"/>
      <c r="GSA650" s="104"/>
      <c r="GSB650" s="60"/>
      <c r="GSC650" s="61"/>
      <c r="GSD650" s="104"/>
      <c r="GSE650" s="60"/>
      <c r="GSF650" s="61"/>
      <c r="GSG650" s="104"/>
      <c r="GSH650" s="60"/>
      <c r="GSI650" s="61"/>
      <c r="GSJ650" s="104"/>
      <c r="GSK650" s="60"/>
      <c r="GSL650" s="61"/>
      <c r="GSM650" s="104"/>
      <c r="GSN650" s="60"/>
      <c r="GSO650" s="61"/>
      <c r="GSP650" s="104"/>
      <c r="GSQ650" s="60"/>
      <c r="GSR650" s="61"/>
      <c r="GSS650" s="104"/>
      <c r="GST650" s="60"/>
      <c r="GSU650" s="61"/>
      <c r="GSV650" s="104"/>
      <c r="GSW650" s="60"/>
      <c r="GSX650" s="61"/>
      <c r="GSY650" s="104"/>
      <c r="GSZ650" s="60"/>
      <c r="GTA650" s="61"/>
      <c r="GTB650" s="104"/>
      <c r="GTC650" s="60"/>
      <c r="GTD650" s="61"/>
      <c r="GTE650" s="104"/>
      <c r="GTF650" s="60"/>
      <c r="GTG650" s="61"/>
      <c r="GTH650" s="104"/>
      <c r="GTI650" s="60"/>
      <c r="GTJ650" s="61"/>
      <c r="GTK650" s="104"/>
      <c r="GTL650" s="60"/>
      <c r="GTM650" s="61"/>
      <c r="GTN650" s="104"/>
      <c r="GTO650" s="60"/>
      <c r="GTP650" s="61"/>
      <c r="GTQ650" s="104"/>
      <c r="GTR650" s="60"/>
      <c r="GTS650" s="61"/>
      <c r="GTT650" s="104"/>
      <c r="GTU650" s="60"/>
      <c r="GTV650" s="61"/>
      <c r="GTW650" s="104"/>
      <c r="GTX650" s="60"/>
      <c r="GTY650" s="61"/>
      <c r="GTZ650" s="104"/>
      <c r="GUA650" s="60"/>
      <c r="GUB650" s="61"/>
      <c r="GUC650" s="104"/>
      <c r="GUD650" s="60"/>
      <c r="GUE650" s="61"/>
      <c r="GUF650" s="104"/>
      <c r="GUG650" s="60"/>
      <c r="GUH650" s="61"/>
      <c r="GUI650" s="104"/>
      <c r="GUJ650" s="60"/>
      <c r="GUK650" s="61"/>
      <c r="GUL650" s="104"/>
      <c r="GUM650" s="60"/>
      <c r="GUN650" s="61"/>
      <c r="GUO650" s="104"/>
      <c r="GUP650" s="60"/>
      <c r="GUQ650" s="61"/>
      <c r="GUR650" s="104"/>
      <c r="GUS650" s="60"/>
      <c r="GUT650" s="61"/>
      <c r="GUU650" s="104"/>
      <c r="GUV650" s="60"/>
      <c r="GUW650" s="61"/>
      <c r="GUX650" s="104"/>
      <c r="GUY650" s="60"/>
      <c r="GUZ650" s="61"/>
      <c r="GVA650" s="104"/>
      <c r="GVB650" s="60"/>
      <c r="GVC650" s="61"/>
      <c r="GVD650" s="104"/>
      <c r="GVE650" s="60"/>
      <c r="GVF650" s="61"/>
      <c r="GVG650" s="104"/>
      <c r="GVH650" s="60"/>
      <c r="GVI650" s="61"/>
      <c r="GVJ650" s="104"/>
      <c r="GVK650" s="60"/>
      <c r="GVL650" s="61"/>
      <c r="GVM650" s="104"/>
      <c r="GVN650" s="60"/>
      <c r="GVO650" s="61"/>
      <c r="GVP650" s="104"/>
      <c r="GVQ650" s="60"/>
      <c r="GVR650" s="61"/>
      <c r="GVS650" s="104"/>
      <c r="GVT650" s="60"/>
      <c r="GVU650" s="61"/>
      <c r="GVV650" s="104"/>
      <c r="GVW650" s="60"/>
      <c r="GVX650" s="61"/>
      <c r="GVY650" s="104"/>
      <c r="GVZ650" s="60"/>
      <c r="GWA650" s="61"/>
      <c r="GWB650" s="104"/>
      <c r="GWC650" s="60"/>
      <c r="GWD650" s="61"/>
      <c r="GWE650" s="104"/>
      <c r="GWF650" s="60"/>
      <c r="GWG650" s="61"/>
      <c r="GWH650" s="104"/>
      <c r="GWI650" s="60"/>
      <c r="GWJ650" s="61"/>
      <c r="GWK650" s="104"/>
      <c r="GWL650" s="60"/>
      <c r="GWM650" s="61"/>
      <c r="GWN650" s="104"/>
      <c r="GWO650" s="60"/>
      <c r="GWP650" s="61"/>
      <c r="GWQ650" s="104"/>
      <c r="GWR650" s="60"/>
      <c r="GWS650" s="61"/>
      <c r="GWT650" s="104"/>
      <c r="GWU650" s="60"/>
      <c r="GWV650" s="61"/>
      <c r="GWW650" s="104"/>
      <c r="GWX650" s="60"/>
      <c r="GWY650" s="61"/>
      <c r="GWZ650" s="104"/>
      <c r="GXA650" s="60"/>
      <c r="GXB650" s="61"/>
      <c r="GXC650" s="104"/>
      <c r="GXD650" s="60"/>
      <c r="GXE650" s="61"/>
      <c r="GXF650" s="104"/>
      <c r="GXG650" s="60"/>
      <c r="GXH650" s="61"/>
      <c r="GXI650" s="104"/>
      <c r="GXJ650" s="60"/>
      <c r="GXK650" s="61"/>
      <c r="GXL650" s="104"/>
      <c r="GXM650" s="60"/>
      <c r="GXN650" s="61"/>
      <c r="GXO650" s="104"/>
      <c r="GXP650" s="60"/>
      <c r="GXQ650" s="61"/>
      <c r="GXR650" s="104"/>
      <c r="GXS650" s="60"/>
      <c r="GXT650" s="61"/>
      <c r="GXU650" s="104"/>
      <c r="GXV650" s="60"/>
      <c r="GXW650" s="61"/>
      <c r="GXX650" s="104"/>
      <c r="GXY650" s="60"/>
      <c r="GXZ650" s="61"/>
      <c r="GYA650" s="104"/>
      <c r="GYB650" s="60"/>
      <c r="GYC650" s="61"/>
      <c r="GYD650" s="104"/>
      <c r="GYE650" s="60"/>
      <c r="GYF650" s="61"/>
      <c r="GYG650" s="104"/>
      <c r="GYH650" s="60"/>
      <c r="GYI650" s="61"/>
      <c r="GYJ650" s="104"/>
      <c r="GYK650" s="60"/>
      <c r="GYL650" s="61"/>
      <c r="GYM650" s="104"/>
      <c r="GYN650" s="60"/>
      <c r="GYO650" s="61"/>
      <c r="GYP650" s="104"/>
      <c r="GYQ650" s="60"/>
      <c r="GYR650" s="61"/>
      <c r="GYS650" s="104"/>
      <c r="GYT650" s="60"/>
      <c r="GYU650" s="61"/>
      <c r="GYV650" s="104"/>
      <c r="GYW650" s="60"/>
      <c r="GYX650" s="61"/>
      <c r="GYY650" s="104"/>
      <c r="GYZ650" s="60"/>
      <c r="GZA650" s="61"/>
      <c r="GZB650" s="104"/>
      <c r="GZC650" s="60"/>
      <c r="GZD650" s="61"/>
      <c r="GZE650" s="104"/>
      <c r="GZF650" s="60"/>
      <c r="GZG650" s="61"/>
      <c r="GZH650" s="104"/>
      <c r="GZI650" s="60"/>
      <c r="GZJ650" s="61"/>
      <c r="GZK650" s="104"/>
      <c r="GZL650" s="60"/>
      <c r="GZM650" s="61"/>
      <c r="GZN650" s="104"/>
      <c r="GZO650" s="60"/>
      <c r="GZP650" s="61"/>
      <c r="GZQ650" s="104"/>
      <c r="GZR650" s="60"/>
      <c r="GZS650" s="61"/>
      <c r="GZT650" s="104"/>
      <c r="GZU650" s="60"/>
      <c r="GZV650" s="61"/>
      <c r="GZW650" s="104"/>
      <c r="GZX650" s="60"/>
      <c r="GZY650" s="61"/>
      <c r="GZZ650" s="104"/>
      <c r="HAA650" s="60"/>
      <c r="HAB650" s="61"/>
      <c r="HAC650" s="104"/>
      <c r="HAD650" s="60"/>
      <c r="HAE650" s="61"/>
      <c r="HAF650" s="104"/>
      <c r="HAG650" s="60"/>
      <c r="HAH650" s="61"/>
      <c r="HAI650" s="104"/>
      <c r="HAJ650" s="60"/>
      <c r="HAK650" s="61"/>
      <c r="HAL650" s="104"/>
      <c r="HAM650" s="60"/>
      <c r="HAN650" s="61"/>
      <c r="HAO650" s="104"/>
      <c r="HAP650" s="60"/>
      <c r="HAQ650" s="61"/>
      <c r="HAR650" s="104"/>
      <c r="HAS650" s="60"/>
      <c r="HAT650" s="61"/>
      <c r="HAU650" s="104"/>
      <c r="HAV650" s="60"/>
      <c r="HAW650" s="61"/>
      <c r="HAX650" s="104"/>
      <c r="HAY650" s="60"/>
      <c r="HAZ650" s="61"/>
      <c r="HBA650" s="104"/>
      <c r="HBB650" s="60"/>
      <c r="HBC650" s="61"/>
      <c r="HBD650" s="104"/>
      <c r="HBE650" s="60"/>
      <c r="HBF650" s="61"/>
      <c r="HBG650" s="104"/>
      <c r="HBH650" s="60"/>
      <c r="HBI650" s="61"/>
      <c r="HBJ650" s="104"/>
      <c r="HBK650" s="60"/>
      <c r="HBL650" s="61"/>
      <c r="HBM650" s="104"/>
      <c r="HBN650" s="60"/>
      <c r="HBO650" s="61"/>
      <c r="HBP650" s="104"/>
      <c r="HBQ650" s="60"/>
      <c r="HBR650" s="61"/>
      <c r="HBS650" s="104"/>
      <c r="HBT650" s="60"/>
      <c r="HBU650" s="61"/>
      <c r="HBV650" s="104"/>
      <c r="HBW650" s="60"/>
      <c r="HBX650" s="61"/>
      <c r="HBY650" s="104"/>
      <c r="HBZ650" s="60"/>
      <c r="HCA650" s="61"/>
      <c r="HCB650" s="104"/>
      <c r="HCC650" s="60"/>
      <c r="HCD650" s="61"/>
      <c r="HCE650" s="104"/>
      <c r="HCF650" s="60"/>
      <c r="HCG650" s="61"/>
      <c r="HCH650" s="104"/>
      <c r="HCI650" s="60"/>
      <c r="HCJ650" s="61"/>
      <c r="HCK650" s="104"/>
      <c r="HCL650" s="60"/>
      <c r="HCM650" s="61"/>
      <c r="HCN650" s="104"/>
      <c r="HCO650" s="60"/>
      <c r="HCP650" s="61"/>
      <c r="HCQ650" s="104"/>
      <c r="HCR650" s="60"/>
      <c r="HCS650" s="61"/>
      <c r="HCT650" s="104"/>
      <c r="HCU650" s="60"/>
      <c r="HCV650" s="61"/>
      <c r="HCW650" s="104"/>
      <c r="HCX650" s="60"/>
      <c r="HCY650" s="61"/>
      <c r="HCZ650" s="104"/>
      <c r="HDA650" s="60"/>
      <c r="HDB650" s="61"/>
      <c r="HDC650" s="104"/>
      <c r="HDD650" s="60"/>
      <c r="HDE650" s="61"/>
      <c r="HDF650" s="104"/>
      <c r="HDG650" s="60"/>
      <c r="HDH650" s="61"/>
      <c r="HDI650" s="104"/>
      <c r="HDJ650" s="60"/>
      <c r="HDK650" s="61"/>
      <c r="HDL650" s="104"/>
      <c r="HDM650" s="60"/>
      <c r="HDN650" s="61"/>
      <c r="HDO650" s="104"/>
      <c r="HDP650" s="60"/>
      <c r="HDQ650" s="61"/>
      <c r="HDR650" s="104"/>
      <c r="HDS650" s="60"/>
      <c r="HDT650" s="61"/>
      <c r="HDU650" s="104"/>
      <c r="HDV650" s="60"/>
      <c r="HDW650" s="61"/>
      <c r="HDX650" s="104"/>
      <c r="HDY650" s="60"/>
      <c r="HDZ650" s="61"/>
      <c r="HEA650" s="104"/>
      <c r="HEB650" s="60"/>
      <c r="HEC650" s="61"/>
      <c r="HED650" s="104"/>
      <c r="HEE650" s="60"/>
      <c r="HEF650" s="61"/>
      <c r="HEG650" s="104"/>
      <c r="HEH650" s="60"/>
      <c r="HEI650" s="61"/>
      <c r="HEJ650" s="104"/>
      <c r="HEK650" s="60"/>
      <c r="HEL650" s="61"/>
      <c r="HEM650" s="104"/>
      <c r="HEN650" s="60"/>
      <c r="HEO650" s="61"/>
      <c r="HEP650" s="104"/>
      <c r="HEQ650" s="60"/>
      <c r="HER650" s="61"/>
      <c r="HES650" s="104"/>
      <c r="HET650" s="60"/>
      <c r="HEU650" s="61"/>
      <c r="HEV650" s="104"/>
      <c r="HEW650" s="60"/>
      <c r="HEX650" s="61"/>
      <c r="HEY650" s="104"/>
      <c r="HEZ650" s="60"/>
      <c r="HFA650" s="61"/>
      <c r="HFB650" s="104"/>
      <c r="HFC650" s="60"/>
      <c r="HFD650" s="61"/>
      <c r="HFE650" s="104"/>
      <c r="HFF650" s="60"/>
      <c r="HFG650" s="61"/>
      <c r="HFH650" s="104"/>
      <c r="HFI650" s="60"/>
      <c r="HFJ650" s="61"/>
      <c r="HFK650" s="104"/>
      <c r="HFL650" s="60"/>
      <c r="HFM650" s="61"/>
      <c r="HFN650" s="104"/>
      <c r="HFO650" s="60"/>
      <c r="HFP650" s="61"/>
      <c r="HFQ650" s="104"/>
      <c r="HFR650" s="60"/>
      <c r="HFS650" s="61"/>
      <c r="HFT650" s="104"/>
      <c r="HFU650" s="60"/>
      <c r="HFV650" s="61"/>
      <c r="HFW650" s="104"/>
      <c r="HFX650" s="60"/>
      <c r="HFY650" s="61"/>
      <c r="HFZ650" s="104"/>
      <c r="HGA650" s="60"/>
      <c r="HGB650" s="61"/>
      <c r="HGC650" s="104"/>
      <c r="HGD650" s="60"/>
      <c r="HGE650" s="61"/>
      <c r="HGF650" s="104"/>
      <c r="HGG650" s="60"/>
      <c r="HGH650" s="61"/>
      <c r="HGI650" s="104"/>
      <c r="HGJ650" s="60"/>
      <c r="HGK650" s="61"/>
      <c r="HGL650" s="104"/>
      <c r="HGM650" s="60"/>
      <c r="HGN650" s="61"/>
      <c r="HGO650" s="104"/>
      <c r="HGP650" s="60"/>
      <c r="HGQ650" s="61"/>
      <c r="HGR650" s="104"/>
      <c r="HGS650" s="60"/>
      <c r="HGT650" s="61"/>
      <c r="HGU650" s="104"/>
      <c r="HGV650" s="60"/>
      <c r="HGW650" s="61"/>
      <c r="HGX650" s="104"/>
      <c r="HGY650" s="60"/>
      <c r="HGZ650" s="61"/>
      <c r="HHA650" s="104"/>
      <c r="HHB650" s="60"/>
      <c r="HHC650" s="61"/>
      <c r="HHD650" s="104"/>
      <c r="HHE650" s="60"/>
      <c r="HHF650" s="61"/>
      <c r="HHG650" s="104"/>
      <c r="HHH650" s="60"/>
      <c r="HHI650" s="61"/>
      <c r="HHJ650" s="104"/>
      <c r="HHK650" s="60"/>
      <c r="HHL650" s="61"/>
      <c r="HHM650" s="104"/>
      <c r="HHN650" s="60"/>
      <c r="HHO650" s="61"/>
      <c r="HHP650" s="104"/>
      <c r="HHQ650" s="60"/>
      <c r="HHR650" s="61"/>
      <c r="HHS650" s="104"/>
      <c r="HHT650" s="60"/>
      <c r="HHU650" s="61"/>
      <c r="HHV650" s="104"/>
      <c r="HHW650" s="60"/>
      <c r="HHX650" s="61"/>
      <c r="HHY650" s="104"/>
      <c r="HHZ650" s="60"/>
      <c r="HIA650" s="61"/>
      <c r="HIB650" s="104"/>
      <c r="HIC650" s="60"/>
      <c r="HID650" s="61"/>
      <c r="HIE650" s="104"/>
      <c r="HIF650" s="60"/>
      <c r="HIG650" s="61"/>
      <c r="HIH650" s="104"/>
      <c r="HII650" s="60"/>
      <c r="HIJ650" s="61"/>
      <c r="HIK650" s="104"/>
      <c r="HIL650" s="60"/>
      <c r="HIM650" s="61"/>
      <c r="HIN650" s="104"/>
      <c r="HIO650" s="60"/>
      <c r="HIP650" s="61"/>
      <c r="HIQ650" s="104"/>
      <c r="HIR650" s="60"/>
      <c r="HIS650" s="61"/>
      <c r="HIT650" s="104"/>
      <c r="HIU650" s="60"/>
      <c r="HIV650" s="61"/>
      <c r="HIW650" s="104"/>
      <c r="HIX650" s="60"/>
      <c r="HIY650" s="61"/>
      <c r="HIZ650" s="104"/>
      <c r="HJA650" s="60"/>
      <c r="HJB650" s="61"/>
      <c r="HJC650" s="104"/>
      <c r="HJD650" s="60"/>
      <c r="HJE650" s="61"/>
      <c r="HJF650" s="104"/>
      <c r="HJG650" s="60"/>
      <c r="HJH650" s="61"/>
      <c r="HJI650" s="104"/>
      <c r="HJJ650" s="60"/>
      <c r="HJK650" s="61"/>
      <c r="HJL650" s="104"/>
      <c r="HJM650" s="60"/>
      <c r="HJN650" s="61"/>
      <c r="HJO650" s="104"/>
      <c r="HJP650" s="60"/>
      <c r="HJQ650" s="61"/>
      <c r="HJR650" s="104"/>
      <c r="HJS650" s="60"/>
      <c r="HJT650" s="61"/>
      <c r="HJU650" s="104"/>
      <c r="HJV650" s="60"/>
      <c r="HJW650" s="61"/>
      <c r="HJX650" s="104"/>
      <c r="HJY650" s="60"/>
      <c r="HJZ650" s="61"/>
      <c r="HKA650" s="104"/>
      <c r="HKB650" s="60"/>
      <c r="HKC650" s="61"/>
      <c r="HKD650" s="104"/>
      <c r="HKE650" s="60"/>
      <c r="HKF650" s="61"/>
      <c r="HKG650" s="104"/>
      <c r="HKH650" s="60"/>
      <c r="HKI650" s="61"/>
      <c r="HKJ650" s="104"/>
      <c r="HKK650" s="60"/>
      <c r="HKL650" s="61"/>
      <c r="HKM650" s="104"/>
      <c r="HKN650" s="60"/>
      <c r="HKO650" s="61"/>
      <c r="HKP650" s="104"/>
      <c r="HKQ650" s="60"/>
      <c r="HKR650" s="61"/>
      <c r="HKS650" s="104"/>
      <c r="HKT650" s="60"/>
      <c r="HKU650" s="61"/>
      <c r="HKV650" s="104"/>
      <c r="HKW650" s="60"/>
      <c r="HKX650" s="61"/>
      <c r="HKY650" s="104"/>
      <c r="HKZ650" s="60"/>
      <c r="HLA650" s="61"/>
      <c r="HLB650" s="104"/>
      <c r="HLC650" s="60"/>
      <c r="HLD650" s="61"/>
      <c r="HLE650" s="104"/>
      <c r="HLF650" s="60"/>
      <c r="HLG650" s="61"/>
      <c r="HLH650" s="104"/>
      <c r="HLI650" s="60"/>
      <c r="HLJ650" s="61"/>
      <c r="HLK650" s="104"/>
      <c r="HLL650" s="60"/>
      <c r="HLM650" s="61"/>
      <c r="HLN650" s="104"/>
      <c r="HLO650" s="60"/>
      <c r="HLP650" s="61"/>
      <c r="HLQ650" s="104"/>
      <c r="HLR650" s="60"/>
      <c r="HLS650" s="61"/>
      <c r="HLT650" s="104"/>
      <c r="HLU650" s="60"/>
      <c r="HLV650" s="61"/>
      <c r="HLW650" s="104"/>
      <c r="HLX650" s="60"/>
      <c r="HLY650" s="61"/>
      <c r="HLZ650" s="104"/>
      <c r="HMA650" s="60"/>
      <c r="HMB650" s="61"/>
      <c r="HMC650" s="104"/>
      <c r="HMD650" s="60"/>
      <c r="HME650" s="61"/>
      <c r="HMF650" s="104"/>
      <c r="HMG650" s="60"/>
      <c r="HMH650" s="61"/>
      <c r="HMI650" s="104"/>
      <c r="HMJ650" s="60"/>
      <c r="HMK650" s="61"/>
      <c r="HML650" s="104"/>
      <c r="HMM650" s="60"/>
      <c r="HMN650" s="61"/>
      <c r="HMO650" s="104"/>
      <c r="HMP650" s="60"/>
      <c r="HMQ650" s="61"/>
      <c r="HMR650" s="104"/>
      <c r="HMS650" s="60"/>
      <c r="HMT650" s="61"/>
      <c r="HMU650" s="104"/>
      <c r="HMV650" s="60"/>
      <c r="HMW650" s="61"/>
      <c r="HMX650" s="104"/>
      <c r="HMY650" s="60"/>
      <c r="HMZ650" s="61"/>
      <c r="HNA650" s="104"/>
      <c r="HNB650" s="60"/>
      <c r="HNC650" s="61"/>
      <c r="HND650" s="104"/>
      <c r="HNE650" s="60"/>
      <c r="HNF650" s="61"/>
      <c r="HNG650" s="104"/>
      <c r="HNH650" s="60"/>
      <c r="HNI650" s="61"/>
      <c r="HNJ650" s="104"/>
      <c r="HNK650" s="60"/>
      <c r="HNL650" s="61"/>
      <c r="HNM650" s="104"/>
      <c r="HNN650" s="60"/>
      <c r="HNO650" s="61"/>
      <c r="HNP650" s="104"/>
      <c r="HNQ650" s="60"/>
      <c r="HNR650" s="61"/>
      <c r="HNS650" s="104"/>
      <c r="HNT650" s="60"/>
      <c r="HNU650" s="61"/>
      <c r="HNV650" s="104"/>
      <c r="HNW650" s="60"/>
      <c r="HNX650" s="61"/>
      <c r="HNY650" s="104"/>
      <c r="HNZ650" s="60"/>
      <c r="HOA650" s="61"/>
      <c r="HOB650" s="104"/>
      <c r="HOC650" s="60"/>
      <c r="HOD650" s="61"/>
      <c r="HOE650" s="104"/>
      <c r="HOF650" s="60"/>
      <c r="HOG650" s="61"/>
      <c r="HOH650" s="104"/>
      <c r="HOI650" s="60"/>
      <c r="HOJ650" s="61"/>
      <c r="HOK650" s="104"/>
      <c r="HOL650" s="60"/>
      <c r="HOM650" s="61"/>
      <c r="HON650" s="104"/>
      <c r="HOO650" s="60"/>
      <c r="HOP650" s="61"/>
      <c r="HOQ650" s="104"/>
      <c r="HOR650" s="60"/>
      <c r="HOS650" s="61"/>
      <c r="HOT650" s="104"/>
      <c r="HOU650" s="60"/>
      <c r="HOV650" s="61"/>
      <c r="HOW650" s="104"/>
      <c r="HOX650" s="60"/>
      <c r="HOY650" s="61"/>
      <c r="HOZ650" s="104"/>
      <c r="HPA650" s="60"/>
      <c r="HPB650" s="61"/>
      <c r="HPC650" s="104"/>
      <c r="HPD650" s="60"/>
      <c r="HPE650" s="61"/>
      <c r="HPF650" s="104"/>
      <c r="HPG650" s="60"/>
      <c r="HPH650" s="61"/>
      <c r="HPI650" s="104"/>
      <c r="HPJ650" s="60"/>
      <c r="HPK650" s="61"/>
      <c r="HPL650" s="104"/>
      <c r="HPM650" s="60"/>
      <c r="HPN650" s="61"/>
      <c r="HPO650" s="104"/>
      <c r="HPP650" s="60"/>
      <c r="HPQ650" s="61"/>
      <c r="HPR650" s="104"/>
      <c r="HPS650" s="60"/>
      <c r="HPT650" s="61"/>
      <c r="HPU650" s="104"/>
      <c r="HPV650" s="60"/>
      <c r="HPW650" s="61"/>
      <c r="HPX650" s="104"/>
      <c r="HPY650" s="60"/>
      <c r="HPZ650" s="61"/>
      <c r="HQA650" s="104"/>
      <c r="HQB650" s="60"/>
      <c r="HQC650" s="61"/>
      <c r="HQD650" s="104"/>
      <c r="HQE650" s="60"/>
      <c r="HQF650" s="61"/>
      <c r="HQG650" s="104"/>
      <c r="HQH650" s="60"/>
      <c r="HQI650" s="61"/>
      <c r="HQJ650" s="104"/>
      <c r="HQK650" s="60"/>
      <c r="HQL650" s="61"/>
      <c r="HQM650" s="104"/>
      <c r="HQN650" s="60"/>
      <c r="HQO650" s="61"/>
      <c r="HQP650" s="104"/>
      <c r="HQQ650" s="60"/>
      <c r="HQR650" s="61"/>
      <c r="HQS650" s="104"/>
      <c r="HQT650" s="60"/>
      <c r="HQU650" s="61"/>
      <c r="HQV650" s="104"/>
      <c r="HQW650" s="60"/>
      <c r="HQX650" s="61"/>
      <c r="HQY650" s="104"/>
      <c r="HQZ650" s="60"/>
      <c r="HRA650" s="61"/>
      <c r="HRB650" s="104"/>
      <c r="HRC650" s="60"/>
      <c r="HRD650" s="61"/>
      <c r="HRE650" s="104"/>
      <c r="HRF650" s="60"/>
      <c r="HRG650" s="61"/>
      <c r="HRH650" s="104"/>
      <c r="HRI650" s="60"/>
      <c r="HRJ650" s="61"/>
      <c r="HRK650" s="104"/>
      <c r="HRL650" s="60"/>
      <c r="HRM650" s="61"/>
      <c r="HRN650" s="104"/>
      <c r="HRO650" s="60"/>
      <c r="HRP650" s="61"/>
      <c r="HRQ650" s="104"/>
      <c r="HRR650" s="60"/>
      <c r="HRS650" s="61"/>
      <c r="HRT650" s="104"/>
      <c r="HRU650" s="60"/>
      <c r="HRV650" s="61"/>
      <c r="HRW650" s="104"/>
      <c r="HRX650" s="60"/>
      <c r="HRY650" s="61"/>
      <c r="HRZ650" s="104"/>
      <c r="HSA650" s="60"/>
      <c r="HSB650" s="61"/>
      <c r="HSC650" s="104"/>
      <c r="HSD650" s="60"/>
      <c r="HSE650" s="61"/>
      <c r="HSF650" s="104"/>
      <c r="HSG650" s="60"/>
      <c r="HSH650" s="61"/>
      <c r="HSI650" s="104"/>
      <c r="HSJ650" s="60"/>
      <c r="HSK650" s="61"/>
      <c r="HSL650" s="104"/>
      <c r="HSM650" s="60"/>
      <c r="HSN650" s="61"/>
      <c r="HSO650" s="104"/>
      <c r="HSP650" s="60"/>
      <c r="HSQ650" s="61"/>
      <c r="HSR650" s="104"/>
      <c r="HSS650" s="60"/>
      <c r="HST650" s="61"/>
      <c r="HSU650" s="104"/>
      <c r="HSV650" s="60"/>
      <c r="HSW650" s="61"/>
      <c r="HSX650" s="104"/>
      <c r="HSY650" s="60"/>
      <c r="HSZ650" s="61"/>
      <c r="HTA650" s="104"/>
      <c r="HTB650" s="60"/>
      <c r="HTC650" s="61"/>
      <c r="HTD650" s="104"/>
      <c r="HTE650" s="60"/>
      <c r="HTF650" s="61"/>
      <c r="HTG650" s="104"/>
      <c r="HTH650" s="60"/>
      <c r="HTI650" s="61"/>
      <c r="HTJ650" s="104"/>
      <c r="HTK650" s="60"/>
      <c r="HTL650" s="61"/>
      <c r="HTM650" s="104"/>
      <c r="HTN650" s="60"/>
      <c r="HTO650" s="61"/>
      <c r="HTP650" s="104"/>
      <c r="HTQ650" s="60"/>
      <c r="HTR650" s="61"/>
      <c r="HTS650" s="104"/>
      <c r="HTT650" s="60"/>
      <c r="HTU650" s="61"/>
      <c r="HTV650" s="104"/>
      <c r="HTW650" s="60"/>
      <c r="HTX650" s="61"/>
      <c r="HTY650" s="104"/>
      <c r="HTZ650" s="60"/>
      <c r="HUA650" s="61"/>
      <c r="HUB650" s="104"/>
      <c r="HUC650" s="60"/>
      <c r="HUD650" s="61"/>
      <c r="HUE650" s="104"/>
      <c r="HUF650" s="60"/>
      <c r="HUG650" s="61"/>
      <c r="HUH650" s="104"/>
      <c r="HUI650" s="60"/>
      <c r="HUJ650" s="61"/>
      <c r="HUK650" s="104"/>
      <c r="HUL650" s="60"/>
      <c r="HUM650" s="61"/>
      <c r="HUN650" s="104"/>
      <c r="HUO650" s="60"/>
      <c r="HUP650" s="61"/>
      <c r="HUQ650" s="104"/>
      <c r="HUR650" s="60"/>
      <c r="HUS650" s="61"/>
      <c r="HUT650" s="104"/>
      <c r="HUU650" s="60"/>
      <c r="HUV650" s="61"/>
      <c r="HUW650" s="104"/>
      <c r="HUX650" s="60"/>
      <c r="HUY650" s="61"/>
      <c r="HUZ650" s="104"/>
      <c r="HVA650" s="60"/>
      <c r="HVB650" s="61"/>
      <c r="HVC650" s="104"/>
      <c r="HVD650" s="60"/>
      <c r="HVE650" s="61"/>
      <c r="HVF650" s="104"/>
      <c r="HVG650" s="60"/>
      <c r="HVH650" s="61"/>
      <c r="HVI650" s="104"/>
      <c r="HVJ650" s="60"/>
      <c r="HVK650" s="61"/>
      <c r="HVL650" s="104"/>
      <c r="HVM650" s="60"/>
      <c r="HVN650" s="61"/>
      <c r="HVO650" s="104"/>
      <c r="HVP650" s="60"/>
      <c r="HVQ650" s="61"/>
      <c r="HVR650" s="104"/>
      <c r="HVS650" s="60"/>
      <c r="HVT650" s="61"/>
      <c r="HVU650" s="104"/>
      <c r="HVV650" s="60"/>
      <c r="HVW650" s="61"/>
      <c r="HVX650" s="104"/>
      <c r="HVY650" s="60"/>
      <c r="HVZ650" s="61"/>
      <c r="HWA650" s="104"/>
      <c r="HWB650" s="60"/>
      <c r="HWC650" s="61"/>
      <c r="HWD650" s="104"/>
      <c r="HWE650" s="60"/>
      <c r="HWF650" s="61"/>
      <c r="HWG650" s="104"/>
      <c r="HWH650" s="60"/>
      <c r="HWI650" s="61"/>
      <c r="HWJ650" s="104"/>
      <c r="HWK650" s="60"/>
      <c r="HWL650" s="61"/>
      <c r="HWM650" s="104"/>
      <c r="HWN650" s="60"/>
      <c r="HWO650" s="61"/>
      <c r="HWP650" s="104"/>
      <c r="HWQ650" s="60"/>
      <c r="HWR650" s="61"/>
      <c r="HWS650" s="104"/>
      <c r="HWT650" s="60"/>
      <c r="HWU650" s="61"/>
      <c r="HWV650" s="104"/>
      <c r="HWW650" s="60"/>
      <c r="HWX650" s="61"/>
      <c r="HWY650" s="104"/>
      <c r="HWZ650" s="60"/>
      <c r="HXA650" s="61"/>
      <c r="HXB650" s="104"/>
      <c r="HXC650" s="60"/>
      <c r="HXD650" s="61"/>
      <c r="HXE650" s="104"/>
      <c r="HXF650" s="60"/>
      <c r="HXG650" s="61"/>
      <c r="HXH650" s="104"/>
      <c r="HXI650" s="60"/>
      <c r="HXJ650" s="61"/>
      <c r="HXK650" s="104"/>
      <c r="HXL650" s="60"/>
      <c r="HXM650" s="61"/>
      <c r="HXN650" s="104"/>
      <c r="HXO650" s="60"/>
      <c r="HXP650" s="61"/>
      <c r="HXQ650" s="104"/>
      <c r="HXR650" s="60"/>
      <c r="HXS650" s="61"/>
      <c r="HXT650" s="104"/>
      <c r="HXU650" s="60"/>
      <c r="HXV650" s="61"/>
      <c r="HXW650" s="104"/>
      <c r="HXX650" s="60"/>
      <c r="HXY650" s="61"/>
      <c r="HXZ650" s="104"/>
      <c r="HYA650" s="60"/>
      <c r="HYB650" s="61"/>
      <c r="HYC650" s="104"/>
      <c r="HYD650" s="60"/>
      <c r="HYE650" s="61"/>
      <c r="HYF650" s="104"/>
      <c r="HYG650" s="60"/>
      <c r="HYH650" s="61"/>
      <c r="HYI650" s="104"/>
      <c r="HYJ650" s="60"/>
      <c r="HYK650" s="61"/>
      <c r="HYL650" s="104"/>
      <c r="HYM650" s="60"/>
      <c r="HYN650" s="61"/>
      <c r="HYO650" s="104"/>
      <c r="HYP650" s="60"/>
      <c r="HYQ650" s="61"/>
      <c r="HYR650" s="104"/>
      <c r="HYS650" s="60"/>
      <c r="HYT650" s="61"/>
      <c r="HYU650" s="104"/>
      <c r="HYV650" s="60"/>
      <c r="HYW650" s="61"/>
      <c r="HYX650" s="104"/>
      <c r="HYY650" s="60"/>
      <c r="HYZ650" s="61"/>
      <c r="HZA650" s="104"/>
      <c r="HZB650" s="60"/>
      <c r="HZC650" s="61"/>
      <c r="HZD650" s="104"/>
      <c r="HZE650" s="60"/>
      <c r="HZF650" s="61"/>
      <c r="HZG650" s="104"/>
      <c r="HZH650" s="60"/>
      <c r="HZI650" s="61"/>
      <c r="HZJ650" s="104"/>
      <c r="HZK650" s="60"/>
      <c r="HZL650" s="61"/>
      <c r="HZM650" s="104"/>
      <c r="HZN650" s="60"/>
      <c r="HZO650" s="61"/>
      <c r="HZP650" s="104"/>
      <c r="HZQ650" s="60"/>
      <c r="HZR650" s="61"/>
      <c r="HZS650" s="104"/>
      <c r="HZT650" s="60"/>
      <c r="HZU650" s="61"/>
      <c r="HZV650" s="104"/>
      <c r="HZW650" s="60"/>
      <c r="HZX650" s="61"/>
      <c r="HZY650" s="104"/>
      <c r="HZZ650" s="60"/>
      <c r="IAA650" s="61"/>
      <c r="IAB650" s="104"/>
      <c r="IAC650" s="60"/>
      <c r="IAD650" s="61"/>
      <c r="IAE650" s="104"/>
      <c r="IAF650" s="60"/>
      <c r="IAG650" s="61"/>
      <c r="IAH650" s="104"/>
      <c r="IAI650" s="60"/>
      <c r="IAJ650" s="61"/>
      <c r="IAK650" s="104"/>
      <c r="IAL650" s="60"/>
      <c r="IAM650" s="61"/>
      <c r="IAN650" s="104"/>
      <c r="IAO650" s="60"/>
      <c r="IAP650" s="61"/>
      <c r="IAQ650" s="104"/>
      <c r="IAR650" s="60"/>
      <c r="IAS650" s="61"/>
      <c r="IAT650" s="104"/>
      <c r="IAU650" s="60"/>
      <c r="IAV650" s="61"/>
      <c r="IAW650" s="104"/>
      <c r="IAX650" s="60"/>
      <c r="IAY650" s="61"/>
      <c r="IAZ650" s="104"/>
      <c r="IBA650" s="60"/>
      <c r="IBB650" s="61"/>
      <c r="IBC650" s="104"/>
      <c r="IBD650" s="60"/>
      <c r="IBE650" s="61"/>
      <c r="IBF650" s="104"/>
      <c r="IBG650" s="60"/>
      <c r="IBH650" s="61"/>
      <c r="IBI650" s="104"/>
      <c r="IBJ650" s="60"/>
      <c r="IBK650" s="61"/>
      <c r="IBL650" s="104"/>
      <c r="IBM650" s="60"/>
      <c r="IBN650" s="61"/>
      <c r="IBO650" s="104"/>
      <c r="IBP650" s="60"/>
      <c r="IBQ650" s="61"/>
      <c r="IBR650" s="104"/>
      <c r="IBS650" s="60"/>
      <c r="IBT650" s="61"/>
      <c r="IBU650" s="104"/>
      <c r="IBV650" s="60"/>
      <c r="IBW650" s="61"/>
      <c r="IBX650" s="104"/>
      <c r="IBY650" s="60"/>
      <c r="IBZ650" s="61"/>
      <c r="ICA650" s="104"/>
      <c r="ICB650" s="60"/>
      <c r="ICC650" s="61"/>
      <c r="ICD650" s="104"/>
      <c r="ICE650" s="60"/>
      <c r="ICF650" s="61"/>
      <c r="ICG650" s="104"/>
      <c r="ICH650" s="60"/>
      <c r="ICI650" s="61"/>
      <c r="ICJ650" s="104"/>
      <c r="ICK650" s="60"/>
      <c r="ICL650" s="61"/>
      <c r="ICM650" s="104"/>
      <c r="ICN650" s="60"/>
      <c r="ICO650" s="61"/>
      <c r="ICP650" s="104"/>
      <c r="ICQ650" s="60"/>
      <c r="ICR650" s="61"/>
      <c r="ICS650" s="104"/>
      <c r="ICT650" s="60"/>
      <c r="ICU650" s="61"/>
      <c r="ICV650" s="104"/>
      <c r="ICW650" s="60"/>
      <c r="ICX650" s="61"/>
      <c r="ICY650" s="104"/>
      <c r="ICZ650" s="60"/>
      <c r="IDA650" s="61"/>
      <c r="IDB650" s="104"/>
      <c r="IDC650" s="60"/>
      <c r="IDD650" s="61"/>
      <c r="IDE650" s="104"/>
      <c r="IDF650" s="60"/>
      <c r="IDG650" s="61"/>
      <c r="IDH650" s="104"/>
      <c r="IDI650" s="60"/>
      <c r="IDJ650" s="61"/>
      <c r="IDK650" s="104"/>
      <c r="IDL650" s="60"/>
      <c r="IDM650" s="61"/>
      <c r="IDN650" s="104"/>
      <c r="IDO650" s="60"/>
      <c r="IDP650" s="61"/>
      <c r="IDQ650" s="104"/>
      <c r="IDR650" s="60"/>
      <c r="IDS650" s="61"/>
      <c r="IDT650" s="104"/>
      <c r="IDU650" s="60"/>
      <c r="IDV650" s="61"/>
      <c r="IDW650" s="104"/>
      <c r="IDX650" s="60"/>
      <c r="IDY650" s="61"/>
      <c r="IDZ650" s="104"/>
      <c r="IEA650" s="60"/>
      <c r="IEB650" s="61"/>
      <c r="IEC650" s="104"/>
      <c r="IED650" s="60"/>
      <c r="IEE650" s="61"/>
      <c r="IEF650" s="104"/>
      <c r="IEG650" s="60"/>
      <c r="IEH650" s="61"/>
      <c r="IEI650" s="104"/>
      <c r="IEJ650" s="60"/>
      <c r="IEK650" s="61"/>
      <c r="IEL650" s="104"/>
      <c r="IEM650" s="60"/>
      <c r="IEN650" s="61"/>
      <c r="IEO650" s="104"/>
      <c r="IEP650" s="60"/>
      <c r="IEQ650" s="61"/>
      <c r="IER650" s="104"/>
      <c r="IES650" s="60"/>
      <c r="IET650" s="61"/>
      <c r="IEU650" s="104"/>
      <c r="IEV650" s="60"/>
      <c r="IEW650" s="61"/>
      <c r="IEX650" s="104"/>
      <c r="IEY650" s="60"/>
      <c r="IEZ650" s="61"/>
      <c r="IFA650" s="104"/>
      <c r="IFB650" s="60"/>
      <c r="IFC650" s="61"/>
      <c r="IFD650" s="104"/>
      <c r="IFE650" s="60"/>
      <c r="IFF650" s="61"/>
      <c r="IFG650" s="104"/>
      <c r="IFH650" s="60"/>
      <c r="IFI650" s="61"/>
      <c r="IFJ650" s="104"/>
      <c r="IFK650" s="60"/>
      <c r="IFL650" s="61"/>
      <c r="IFM650" s="104"/>
      <c r="IFN650" s="60"/>
      <c r="IFO650" s="61"/>
      <c r="IFP650" s="104"/>
      <c r="IFQ650" s="60"/>
      <c r="IFR650" s="61"/>
      <c r="IFS650" s="104"/>
      <c r="IFT650" s="60"/>
      <c r="IFU650" s="61"/>
      <c r="IFV650" s="104"/>
      <c r="IFW650" s="60"/>
      <c r="IFX650" s="61"/>
      <c r="IFY650" s="104"/>
      <c r="IFZ650" s="60"/>
      <c r="IGA650" s="61"/>
      <c r="IGB650" s="104"/>
      <c r="IGC650" s="60"/>
      <c r="IGD650" s="61"/>
      <c r="IGE650" s="104"/>
      <c r="IGF650" s="60"/>
      <c r="IGG650" s="61"/>
      <c r="IGH650" s="104"/>
      <c r="IGI650" s="60"/>
      <c r="IGJ650" s="61"/>
      <c r="IGK650" s="104"/>
      <c r="IGL650" s="60"/>
      <c r="IGM650" s="61"/>
      <c r="IGN650" s="104"/>
      <c r="IGO650" s="60"/>
      <c r="IGP650" s="61"/>
      <c r="IGQ650" s="104"/>
      <c r="IGR650" s="60"/>
      <c r="IGS650" s="61"/>
      <c r="IGT650" s="104"/>
      <c r="IGU650" s="60"/>
      <c r="IGV650" s="61"/>
      <c r="IGW650" s="104"/>
      <c r="IGX650" s="60"/>
      <c r="IGY650" s="61"/>
      <c r="IGZ650" s="104"/>
      <c r="IHA650" s="60"/>
      <c r="IHB650" s="61"/>
      <c r="IHC650" s="104"/>
      <c r="IHD650" s="60"/>
      <c r="IHE650" s="61"/>
      <c r="IHF650" s="104"/>
      <c r="IHG650" s="60"/>
      <c r="IHH650" s="61"/>
      <c r="IHI650" s="104"/>
      <c r="IHJ650" s="60"/>
      <c r="IHK650" s="61"/>
      <c r="IHL650" s="104"/>
      <c r="IHM650" s="60"/>
      <c r="IHN650" s="61"/>
      <c r="IHO650" s="104"/>
      <c r="IHP650" s="60"/>
      <c r="IHQ650" s="61"/>
      <c r="IHR650" s="104"/>
      <c r="IHS650" s="60"/>
      <c r="IHT650" s="61"/>
      <c r="IHU650" s="104"/>
      <c r="IHV650" s="60"/>
      <c r="IHW650" s="61"/>
      <c r="IHX650" s="104"/>
      <c r="IHY650" s="60"/>
      <c r="IHZ650" s="61"/>
      <c r="IIA650" s="104"/>
      <c r="IIB650" s="60"/>
      <c r="IIC650" s="61"/>
      <c r="IID650" s="104"/>
      <c r="IIE650" s="60"/>
      <c r="IIF650" s="61"/>
      <c r="IIG650" s="104"/>
      <c r="IIH650" s="60"/>
      <c r="III650" s="61"/>
      <c r="IIJ650" s="104"/>
      <c r="IIK650" s="60"/>
      <c r="IIL650" s="61"/>
      <c r="IIM650" s="104"/>
      <c r="IIN650" s="60"/>
      <c r="IIO650" s="61"/>
      <c r="IIP650" s="104"/>
      <c r="IIQ650" s="60"/>
      <c r="IIR650" s="61"/>
      <c r="IIS650" s="104"/>
      <c r="IIT650" s="60"/>
      <c r="IIU650" s="61"/>
      <c r="IIV650" s="104"/>
      <c r="IIW650" s="60"/>
      <c r="IIX650" s="61"/>
      <c r="IIY650" s="104"/>
      <c r="IIZ650" s="60"/>
      <c r="IJA650" s="61"/>
      <c r="IJB650" s="104"/>
      <c r="IJC650" s="60"/>
      <c r="IJD650" s="61"/>
      <c r="IJE650" s="104"/>
      <c r="IJF650" s="60"/>
      <c r="IJG650" s="61"/>
      <c r="IJH650" s="104"/>
      <c r="IJI650" s="60"/>
      <c r="IJJ650" s="61"/>
      <c r="IJK650" s="104"/>
      <c r="IJL650" s="60"/>
      <c r="IJM650" s="61"/>
      <c r="IJN650" s="104"/>
      <c r="IJO650" s="60"/>
      <c r="IJP650" s="61"/>
      <c r="IJQ650" s="104"/>
      <c r="IJR650" s="60"/>
      <c r="IJS650" s="61"/>
      <c r="IJT650" s="104"/>
      <c r="IJU650" s="60"/>
      <c r="IJV650" s="61"/>
      <c r="IJW650" s="104"/>
      <c r="IJX650" s="60"/>
      <c r="IJY650" s="61"/>
      <c r="IJZ650" s="104"/>
      <c r="IKA650" s="60"/>
      <c r="IKB650" s="61"/>
      <c r="IKC650" s="104"/>
      <c r="IKD650" s="60"/>
      <c r="IKE650" s="61"/>
      <c r="IKF650" s="104"/>
      <c r="IKG650" s="60"/>
      <c r="IKH650" s="61"/>
      <c r="IKI650" s="104"/>
      <c r="IKJ650" s="60"/>
      <c r="IKK650" s="61"/>
      <c r="IKL650" s="104"/>
      <c r="IKM650" s="60"/>
      <c r="IKN650" s="61"/>
      <c r="IKO650" s="104"/>
      <c r="IKP650" s="60"/>
      <c r="IKQ650" s="61"/>
      <c r="IKR650" s="104"/>
      <c r="IKS650" s="60"/>
      <c r="IKT650" s="61"/>
      <c r="IKU650" s="104"/>
      <c r="IKV650" s="60"/>
      <c r="IKW650" s="61"/>
      <c r="IKX650" s="104"/>
      <c r="IKY650" s="60"/>
      <c r="IKZ650" s="61"/>
      <c r="ILA650" s="104"/>
      <c r="ILB650" s="60"/>
      <c r="ILC650" s="61"/>
      <c r="ILD650" s="104"/>
      <c r="ILE650" s="60"/>
      <c r="ILF650" s="61"/>
      <c r="ILG650" s="104"/>
      <c r="ILH650" s="60"/>
      <c r="ILI650" s="61"/>
      <c r="ILJ650" s="104"/>
      <c r="ILK650" s="60"/>
      <c r="ILL650" s="61"/>
      <c r="ILM650" s="104"/>
      <c r="ILN650" s="60"/>
      <c r="ILO650" s="61"/>
      <c r="ILP650" s="104"/>
      <c r="ILQ650" s="60"/>
      <c r="ILR650" s="61"/>
      <c r="ILS650" s="104"/>
      <c r="ILT650" s="60"/>
      <c r="ILU650" s="61"/>
      <c r="ILV650" s="104"/>
      <c r="ILW650" s="60"/>
      <c r="ILX650" s="61"/>
      <c r="ILY650" s="104"/>
      <c r="ILZ650" s="60"/>
      <c r="IMA650" s="61"/>
      <c r="IMB650" s="104"/>
      <c r="IMC650" s="60"/>
      <c r="IMD650" s="61"/>
      <c r="IME650" s="104"/>
      <c r="IMF650" s="60"/>
      <c r="IMG650" s="61"/>
      <c r="IMH650" s="104"/>
      <c r="IMI650" s="60"/>
      <c r="IMJ650" s="61"/>
      <c r="IMK650" s="104"/>
      <c r="IML650" s="60"/>
      <c r="IMM650" s="61"/>
      <c r="IMN650" s="104"/>
      <c r="IMO650" s="60"/>
      <c r="IMP650" s="61"/>
      <c r="IMQ650" s="104"/>
      <c r="IMR650" s="60"/>
      <c r="IMS650" s="61"/>
      <c r="IMT650" s="104"/>
      <c r="IMU650" s="60"/>
      <c r="IMV650" s="61"/>
      <c r="IMW650" s="104"/>
      <c r="IMX650" s="60"/>
      <c r="IMY650" s="61"/>
      <c r="IMZ650" s="104"/>
      <c r="INA650" s="60"/>
      <c r="INB650" s="61"/>
      <c r="INC650" s="104"/>
      <c r="IND650" s="60"/>
      <c r="INE650" s="61"/>
      <c r="INF650" s="104"/>
      <c r="ING650" s="60"/>
      <c r="INH650" s="61"/>
      <c r="INI650" s="104"/>
      <c r="INJ650" s="60"/>
      <c r="INK650" s="61"/>
      <c r="INL650" s="104"/>
      <c r="INM650" s="60"/>
      <c r="INN650" s="61"/>
      <c r="INO650" s="104"/>
      <c r="INP650" s="60"/>
      <c r="INQ650" s="61"/>
      <c r="INR650" s="104"/>
      <c r="INS650" s="60"/>
      <c r="INT650" s="61"/>
      <c r="INU650" s="104"/>
      <c r="INV650" s="60"/>
      <c r="INW650" s="61"/>
      <c r="INX650" s="104"/>
      <c r="INY650" s="60"/>
      <c r="INZ650" s="61"/>
      <c r="IOA650" s="104"/>
      <c r="IOB650" s="60"/>
      <c r="IOC650" s="61"/>
      <c r="IOD650" s="104"/>
      <c r="IOE650" s="60"/>
      <c r="IOF650" s="61"/>
      <c r="IOG650" s="104"/>
      <c r="IOH650" s="60"/>
      <c r="IOI650" s="61"/>
      <c r="IOJ650" s="104"/>
      <c r="IOK650" s="60"/>
      <c r="IOL650" s="61"/>
      <c r="IOM650" s="104"/>
      <c r="ION650" s="60"/>
      <c r="IOO650" s="61"/>
      <c r="IOP650" s="104"/>
      <c r="IOQ650" s="60"/>
      <c r="IOR650" s="61"/>
      <c r="IOS650" s="104"/>
      <c r="IOT650" s="60"/>
      <c r="IOU650" s="61"/>
      <c r="IOV650" s="104"/>
      <c r="IOW650" s="60"/>
      <c r="IOX650" s="61"/>
      <c r="IOY650" s="104"/>
      <c r="IOZ650" s="60"/>
      <c r="IPA650" s="61"/>
      <c r="IPB650" s="104"/>
      <c r="IPC650" s="60"/>
      <c r="IPD650" s="61"/>
      <c r="IPE650" s="104"/>
      <c r="IPF650" s="60"/>
      <c r="IPG650" s="61"/>
      <c r="IPH650" s="104"/>
      <c r="IPI650" s="60"/>
      <c r="IPJ650" s="61"/>
      <c r="IPK650" s="104"/>
      <c r="IPL650" s="60"/>
      <c r="IPM650" s="61"/>
      <c r="IPN650" s="104"/>
      <c r="IPO650" s="60"/>
      <c r="IPP650" s="61"/>
      <c r="IPQ650" s="104"/>
      <c r="IPR650" s="60"/>
      <c r="IPS650" s="61"/>
      <c r="IPT650" s="104"/>
      <c r="IPU650" s="60"/>
      <c r="IPV650" s="61"/>
      <c r="IPW650" s="104"/>
      <c r="IPX650" s="60"/>
      <c r="IPY650" s="61"/>
      <c r="IPZ650" s="104"/>
      <c r="IQA650" s="60"/>
      <c r="IQB650" s="61"/>
      <c r="IQC650" s="104"/>
      <c r="IQD650" s="60"/>
      <c r="IQE650" s="61"/>
      <c r="IQF650" s="104"/>
      <c r="IQG650" s="60"/>
      <c r="IQH650" s="61"/>
      <c r="IQI650" s="104"/>
      <c r="IQJ650" s="60"/>
      <c r="IQK650" s="61"/>
      <c r="IQL650" s="104"/>
      <c r="IQM650" s="60"/>
      <c r="IQN650" s="61"/>
      <c r="IQO650" s="104"/>
      <c r="IQP650" s="60"/>
      <c r="IQQ650" s="61"/>
      <c r="IQR650" s="104"/>
      <c r="IQS650" s="60"/>
      <c r="IQT650" s="61"/>
      <c r="IQU650" s="104"/>
      <c r="IQV650" s="60"/>
      <c r="IQW650" s="61"/>
      <c r="IQX650" s="104"/>
      <c r="IQY650" s="60"/>
      <c r="IQZ650" s="61"/>
      <c r="IRA650" s="104"/>
      <c r="IRB650" s="60"/>
      <c r="IRC650" s="61"/>
      <c r="IRD650" s="104"/>
      <c r="IRE650" s="60"/>
      <c r="IRF650" s="61"/>
      <c r="IRG650" s="104"/>
      <c r="IRH650" s="60"/>
      <c r="IRI650" s="61"/>
      <c r="IRJ650" s="104"/>
      <c r="IRK650" s="60"/>
      <c r="IRL650" s="61"/>
      <c r="IRM650" s="104"/>
      <c r="IRN650" s="60"/>
      <c r="IRO650" s="61"/>
      <c r="IRP650" s="104"/>
      <c r="IRQ650" s="60"/>
      <c r="IRR650" s="61"/>
      <c r="IRS650" s="104"/>
      <c r="IRT650" s="60"/>
      <c r="IRU650" s="61"/>
      <c r="IRV650" s="104"/>
      <c r="IRW650" s="60"/>
      <c r="IRX650" s="61"/>
      <c r="IRY650" s="104"/>
      <c r="IRZ650" s="60"/>
      <c r="ISA650" s="61"/>
      <c r="ISB650" s="104"/>
      <c r="ISC650" s="60"/>
      <c r="ISD650" s="61"/>
      <c r="ISE650" s="104"/>
      <c r="ISF650" s="60"/>
      <c r="ISG650" s="61"/>
      <c r="ISH650" s="104"/>
      <c r="ISI650" s="60"/>
      <c r="ISJ650" s="61"/>
      <c r="ISK650" s="104"/>
      <c r="ISL650" s="60"/>
      <c r="ISM650" s="61"/>
      <c r="ISN650" s="104"/>
      <c r="ISO650" s="60"/>
      <c r="ISP650" s="61"/>
      <c r="ISQ650" s="104"/>
      <c r="ISR650" s="60"/>
      <c r="ISS650" s="61"/>
      <c r="IST650" s="104"/>
      <c r="ISU650" s="60"/>
      <c r="ISV650" s="61"/>
      <c r="ISW650" s="104"/>
      <c r="ISX650" s="60"/>
      <c r="ISY650" s="61"/>
      <c r="ISZ650" s="104"/>
      <c r="ITA650" s="60"/>
      <c r="ITB650" s="61"/>
      <c r="ITC650" s="104"/>
      <c r="ITD650" s="60"/>
      <c r="ITE650" s="61"/>
      <c r="ITF650" s="104"/>
      <c r="ITG650" s="60"/>
      <c r="ITH650" s="61"/>
      <c r="ITI650" s="104"/>
      <c r="ITJ650" s="60"/>
      <c r="ITK650" s="61"/>
      <c r="ITL650" s="104"/>
      <c r="ITM650" s="60"/>
      <c r="ITN650" s="61"/>
      <c r="ITO650" s="104"/>
      <c r="ITP650" s="60"/>
      <c r="ITQ650" s="61"/>
      <c r="ITR650" s="104"/>
      <c r="ITS650" s="60"/>
      <c r="ITT650" s="61"/>
      <c r="ITU650" s="104"/>
      <c r="ITV650" s="60"/>
      <c r="ITW650" s="61"/>
      <c r="ITX650" s="104"/>
      <c r="ITY650" s="60"/>
      <c r="ITZ650" s="61"/>
      <c r="IUA650" s="104"/>
      <c r="IUB650" s="60"/>
      <c r="IUC650" s="61"/>
      <c r="IUD650" s="104"/>
      <c r="IUE650" s="60"/>
      <c r="IUF650" s="61"/>
      <c r="IUG650" s="104"/>
      <c r="IUH650" s="60"/>
      <c r="IUI650" s="61"/>
      <c r="IUJ650" s="104"/>
      <c r="IUK650" s="60"/>
      <c r="IUL650" s="61"/>
      <c r="IUM650" s="104"/>
      <c r="IUN650" s="60"/>
      <c r="IUO650" s="61"/>
      <c r="IUP650" s="104"/>
      <c r="IUQ650" s="60"/>
      <c r="IUR650" s="61"/>
      <c r="IUS650" s="104"/>
      <c r="IUT650" s="60"/>
      <c r="IUU650" s="61"/>
      <c r="IUV650" s="104"/>
      <c r="IUW650" s="60"/>
      <c r="IUX650" s="61"/>
      <c r="IUY650" s="104"/>
      <c r="IUZ650" s="60"/>
      <c r="IVA650" s="61"/>
      <c r="IVB650" s="104"/>
      <c r="IVC650" s="60"/>
      <c r="IVD650" s="61"/>
      <c r="IVE650" s="104"/>
      <c r="IVF650" s="60"/>
      <c r="IVG650" s="61"/>
      <c r="IVH650" s="104"/>
      <c r="IVI650" s="60"/>
      <c r="IVJ650" s="61"/>
      <c r="IVK650" s="104"/>
      <c r="IVL650" s="60"/>
      <c r="IVM650" s="61"/>
      <c r="IVN650" s="104"/>
      <c r="IVO650" s="60"/>
      <c r="IVP650" s="61"/>
      <c r="IVQ650" s="104"/>
      <c r="IVR650" s="60"/>
      <c r="IVS650" s="61"/>
      <c r="IVT650" s="104"/>
      <c r="IVU650" s="60"/>
      <c r="IVV650" s="61"/>
      <c r="IVW650" s="104"/>
      <c r="IVX650" s="60"/>
      <c r="IVY650" s="61"/>
      <c r="IVZ650" s="104"/>
      <c r="IWA650" s="60"/>
      <c r="IWB650" s="61"/>
      <c r="IWC650" s="104"/>
      <c r="IWD650" s="60"/>
      <c r="IWE650" s="61"/>
      <c r="IWF650" s="104"/>
      <c r="IWG650" s="60"/>
      <c r="IWH650" s="61"/>
      <c r="IWI650" s="104"/>
      <c r="IWJ650" s="60"/>
      <c r="IWK650" s="61"/>
      <c r="IWL650" s="104"/>
      <c r="IWM650" s="60"/>
      <c r="IWN650" s="61"/>
      <c r="IWO650" s="104"/>
      <c r="IWP650" s="60"/>
      <c r="IWQ650" s="61"/>
      <c r="IWR650" s="104"/>
      <c r="IWS650" s="60"/>
      <c r="IWT650" s="61"/>
      <c r="IWU650" s="104"/>
      <c r="IWV650" s="60"/>
      <c r="IWW650" s="61"/>
      <c r="IWX650" s="104"/>
      <c r="IWY650" s="60"/>
      <c r="IWZ650" s="61"/>
      <c r="IXA650" s="104"/>
      <c r="IXB650" s="60"/>
      <c r="IXC650" s="61"/>
      <c r="IXD650" s="104"/>
      <c r="IXE650" s="60"/>
      <c r="IXF650" s="61"/>
      <c r="IXG650" s="104"/>
      <c r="IXH650" s="60"/>
      <c r="IXI650" s="61"/>
      <c r="IXJ650" s="104"/>
      <c r="IXK650" s="60"/>
      <c r="IXL650" s="61"/>
      <c r="IXM650" s="104"/>
      <c r="IXN650" s="60"/>
      <c r="IXO650" s="61"/>
      <c r="IXP650" s="104"/>
      <c r="IXQ650" s="60"/>
      <c r="IXR650" s="61"/>
      <c r="IXS650" s="104"/>
      <c r="IXT650" s="60"/>
      <c r="IXU650" s="61"/>
      <c r="IXV650" s="104"/>
      <c r="IXW650" s="60"/>
      <c r="IXX650" s="61"/>
      <c r="IXY650" s="104"/>
      <c r="IXZ650" s="60"/>
      <c r="IYA650" s="61"/>
      <c r="IYB650" s="104"/>
      <c r="IYC650" s="60"/>
      <c r="IYD650" s="61"/>
      <c r="IYE650" s="104"/>
      <c r="IYF650" s="60"/>
      <c r="IYG650" s="61"/>
      <c r="IYH650" s="104"/>
      <c r="IYI650" s="60"/>
      <c r="IYJ650" s="61"/>
      <c r="IYK650" s="104"/>
      <c r="IYL650" s="60"/>
      <c r="IYM650" s="61"/>
      <c r="IYN650" s="104"/>
      <c r="IYO650" s="60"/>
      <c r="IYP650" s="61"/>
      <c r="IYQ650" s="104"/>
      <c r="IYR650" s="60"/>
      <c r="IYS650" s="61"/>
      <c r="IYT650" s="104"/>
      <c r="IYU650" s="60"/>
      <c r="IYV650" s="61"/>
      <c r="IYW650" s="104"/>
      <c r="IYX650" s="60"/>
      <c r="IYY650" s="61"/>
      <c r="IYZ650" s="104"/>
      <c r="IZA650" s="60"/>
      <c r="IZB650" s="61"/>
      <c r="IZC650" s="104"/>
      <c r="IZD650" s="60"/>
      <c r="IZE650" s="61"/>
      <c r="IZF650" s="104"/>
      <c r="IZG650" s="60"/>
      <c r="IZH650" s="61"/>
      <c r="IZI650" s="104"/>
      <c r="IZJ650" s="60"/>
      <c r="IZK650" s="61"/>
      <c r="IZL650" s="104"/>
      <c r="IZM650" s="60"/>
      <c r="IZN650" s="61"/>
      <c r="IZO650" s="104"/>
      <c r="IZP650" s="60"/>
      <c r="IZQ650" s="61"/>
      <c r="IZR650" s="104"/>
      <c r="IZS650" s="60"/>
      <c r="IZT650" s="61"/>
      <c r="IZU650" s="104"/>
      <c r="IZV650" s="60"/>
      <c r="IZW650" s="61"/>
      <c r="IZX650" s="104"/>
      <c r="IZY650" s="60"/>
      <c r="IZZ650" s="61"/>
      <c r="JAA650" s="104"/>
      <c r="JAB650" s="60"/>
      <c r="JAC650" s="61"/>
      <c r="JAD650" s="104"/>
      <c r="JAE650" s="60"/>
      <c r="JAF650" s="61"/>
      <c r="JAG650" s="104"/>
      <c r="JAH650" s="60"/>
      <c r="JAI650" s="61"/>
      <c r="JAJ650" s="104"/>
      <c r="JAK650" s="60"/>
      <c r="JAL650" s="61"/>
      <c r="JAM650" s="104"/>
      <c r="JAN650" s="60"/>
      <c r="JAO650" s="61"/>
      <c r="JAP650" s="104"/>
      <c r="JAQ650" s="60"/>
      <c r="JAR650" s="61"/>
      <c r="JAS650" s="104"/>
      <c r="JAT650" s="60"/>
      <c r="JAU650" s="61"/>
      <c r="JAV650" s="104"/>
      <c r="JAW650" s="60"/>
      <c r="JAX650" s="61"/>
      <c r="JAY650" s="104"/>
      <c r="JAZ650" s="60"/>
      <c r="JBA650" s="61"/>
      <c r="JBB650" s="104"/>
      <c r="JBC650" s="60"/>
      <c r="JBD650" s="61"/>
      <c r="JBE650" s="104"/>
      <c r="JBF650" s="60"/>
      <c r="JBG650" s="61"/>
      <c r="JBH650" s="104"/>
      <c r="JBI650" s="60"/>
      <c r="JBJ650" s="61"/>
      <c r="JBK650" s="104"/>
      <c r="JBL650" s="60"/>
      <c r="JBM650" s="61"/>
      <c r="JBN650" s="104"/>
      <c r="JBO650" s="60"/>
      <c r="JBP650" s="61"/>
      <c r="JBQ650" s="104"/>
      <c r="JBR650" s="60"/>
      <c r="JBS650" s="61"/>
      <c r="JBT650" s="104"/>
      <c r="JBU650" s="60"/>
      <c r="JBV650" s="61"/>
      <c r="JBW650" s="104"/>
      <c r="JBX650" s="60"/>
      <c r="JBY650" s="61"/>
      <c r="JBZ650" s="104"/>
      <c r="JCA650" s="60"/>
      <c r="JCB650" s="61"/>
      <c r="JCC650" s="104"/>
      <c r="JCD650" s="60"/>
      <c r="JCE650" s="61"/>
      <c r="JCF650" s="104"/>
      <c r="JCG650" s="60"/>
      <c r="JCH650" s="61"/>
      <c r="JCI650" s="104"/>
      <c r="JCJ650" s="60"/>
      <c r="JCK650" s="61"/>
      <c r="JCL650" s="104"/>
      <c r="JCM650" s="60"/>
      <c r="JCN650" s="61"/>
      <c r="JCO650" s="104"/>
      <c r="JCP650" s="60"/>
      <c r="JCQ650" s="61"/>
      <c r="JCR650" s="104"/>
      <c r="JCS650" s="60"/>
      <c r="JCT650" s="61"/>
      <c r="JCU650" s="104"/>
      <c r="JCV650" s="60"/>
      <c r="JCW650" s="61"/>
      <c r="JCX650" s="104"/>
      <c r="JCY650" s="60"/>
      <c r="JCZ650" s="61"/>
      <c r="JDA650" s="104"/>
      <c r="JDB650" s="60"/>
      <c r="JDC650" s="61"/>
      <c r="JDD650" s="104"/>
      <c r="JDE650" s="60"/>
      <c r="JDF650" s="61"/>
      <c r="JDG650" s="104"/>
      <c r="JDH650" s="60"/>
      <c r="JDI650" s="61"/>
      <c r="JDJ650" s="104"/>
      <c r="JDK650" s="60"/>
      <c r="JDL650" s="61"/>
      <c r="JDM650" s="104"/>
      <c r="JDN650" s="60"/>
      <c r="JDO650" s="61"/>
      <c r="JDP650" s="104"/>
      <c r="JDQ650" s="60"/>
      <c r="JDR650" s="61"/>
      <c r="JDS650" s="104"/>
      <c r="JDT650" s="60"/>
      <c r="JDU650" s="61"/>
      <c r="JDV650" s="104"/>
      <c r="JDW650" s="60"/>
      <c r="JDX650" s="61"/>
      <c r="JDY650" s="104"/>
      <c r="JDZ650" s="60"/>
      <c r="JEA650" s="61"/>
      <c r="JEB650" s="104"/>
      <c r="JEC650" s="60"/>
      <c r="JED650" s="61"/>
      <c r="JEE650" s="104"/>
      <c r="JEF650" s="60"/>
      <c r="JEG650" s="61"/>
      <c r="JEH650" s="104"/>
      <c r="JEI650" s="60"/>
      <c r="JEJ650" s="61"/>
      <c r="JEK650" s="104"/>
      <c r="JEL650" s="60"/>
      <c r="JEM650" s="61"/>
      <c r="JEN650" s="104"/>
      <c r="JEO650" s="60"/>
      <c r="JEP650" s="61"/>
      <c r="JEQ650" s="104"/>
      <c r="JER650" s="60"/>
      <c r="JES650" s="61"/>
      <c r="JET650" s="104"/>
      <c r="JEU650" s="60"/>
      <c r="JEV650" s="61"/>
      <c r="JEW650" s="104"/>
      <c r="JEX650" s="60"/>
      <c r="JEY650" s="61"/>
      <c r="JEZ650" s="104"/>
      <c r="JFA650" s="60"/>
      <c r="JFB650" s="61"/>
      <c r="JFC650" s="104"/>
      <c r="JFD650" s="60"/>
      <c r="JFE650" s="61"/>
      <c r="JFF650" s="104"/>
      <c r="JFG650" s="60"/>
      <c r="JFH650" s="61"/>
      <c r="JFI650" s="104"/>
      <c r="JFJ650" s="60"/>
      <c r="JFK650" s="61"/>
      <c r="JFL650" s="104"/>
      <c r="JFM650" s="60"/>
      <c r="JFN650" s="61"/>
      <c r="JFO650" s="104"/>
      <c r="JFP650" s="60"/>
      <c r="JFQ650" s="61"/>
      <c r="JFR650" s="104"/>
      <c r="JFS650" s="60"/>
      <c r="JFT650" s="61"/>
      <c r="JFU650" s="104"/>
      <c r="JFV650" s="60"/>
      <c r="JFW650" s="61"/>
      <c r="JFX650" s="104"/>
      <c r="JFY650" s="60"/>
      <c r="JFZ650" s="61"/>
      <c r="JGA650" s="104"/>
      <c r="JGB650" s="60"/>
      <c r="JGC650" s="61"/>
      <c r="JGD650" s="104"/>
      <c r="JGE650" s="60"/>
      <c r="JGF650" s="61"/>
      <c r="JGG650" s="104"/>
      <c r="JGH650" s="60"/>
      <c r="JGI650" s="61"/>
      <c r="JGJ650" s="104"/>
      <c r="JGK650" s="60"/>
      <c r="JGL650" s="61"/>
      <c r="JGM650" s="104"/>
      <c r="JGN650" s="60"/>
      <c r="JGO650" s="61"/>
      <c r="JGP650" s="104"/>
      <c r="JGQ650" s="60"/>
      <c r="JGR650" s="61"/>
      <c r="JGS650" s="104"/>
      <c r="JGT650" s="60"/>
      <c r="JGU650" s="61"/>
      <c r="JGV650" s="104"/>
      <c r="JGW650" s="60"/>
      <c r="JGX650" s="61"/>
      <c r="JGY650" s="104"/>
      <c r="JGZ650" s="60"/>
      <c r="JHA650" s="61"/>
      <c r="JHB650" s="104"/>
      <c r="JHC650" s="60"/>
      <c r="JHD650" s="61"/>
      <c r="JHE650" s="104"/>
      <c r="JHF650" s="60"/>
      <c r="JHG650" s="61"/>
      <c r="JHH650" s="104"/>
      <c r="JHI650" s="60"/>
      <c r="JHJ650" s="61"/>
      <c r="JHK650" s="104"/>
      <c r="JHL650" s="60"/>
      <c r="JHM650" s="61"/>
      <c r="JHN650" s="104"/>
      <c r="JHO650" s="60"/>
      <c r="JHP650" s="61"/>
      <c r="JHQ650" s="104"/>
      <c r="JHR650" s="60"/>
      <c r="JHS650" s="61"/>
      <c r="JHT650" s="104"/>
      <c r="JHU650" s="60"/>
      <c r="JHV650" s="61"/>
      <c r="JHW650" s="104"/>
      <c r="JHX650" s="60"/>
      <c r="JHY650" s="61"/>
      <c r="JHZ650" s="104"/>
      <c r="JIA650" s="60"/>
      <c r="JIB650" s="61"/>
      <c r="JIC650" s="104"/>
      <c r="JID650" s="60"/>
      <c r="JIE650" s="61"/>
      <c r="JIF650" s="104"/>
      <c r="JIG650" s="60"/>
      <c r="JIH650" s="61"/>
      <c r="JII650" s="104"/>
      <c r="JIJ650" s="60"/>
      <c r="JIK650" s="61"/>
      <c r="JIL650" s="104"/>
      <c r="JIM650" s="60"/>
      <c r="JIN650" s="61"/>
      <c r="JIO650" s="104"/>
      <c r="JIP650" s="60"/>
      <c r="JIQ650" s="61"/>
      <c r="JIR650" s="104"/>
      <c r="JIS650" s="60"/>
      <c r="JIT650" s="61"/>
      <c r="JIU650" s="104"/>
      <c r="JIV650" s="60"/>
      <c r="JIW650" s="61"/>
      <c r="JIX650" s="104"/>
      <c r="JIY650" s="60"/>
      <c r="JIZ650" s="61"/>
      <c r="JJA650" s="104"/>
      <c r="JJB650" s="60"/>
      <c r="JJC650" s="61"/>
      <c r="JJD650" s="104"/>
      <c r="JJE650" s="60"/>
      <c r="JJF650" s="61"/>
      <c r="JJG650" s="104"/>
      <c r="JJH650" s="60"/>
      <c r="JJI650" s="61"/>
      <c r="JJJ650" s="104"/>
      <c r="JJK650" s="60"/>
      <c r="JJL650" s="61"/>
      <c r="JJM650" s="104"/>
      <c r="JJN650" s="60"/>
      <c r="JJO650" s="61"/>
      <c r="JJP650" s="104"/>
      <c r="JJQ650" s="60"/>
      <c r="JJR650" s="61"/>
      <c r="JJS650" s="104"/>
      <c r="JJT650" s="60"/>
      <c r="JJU650" s="61"/>
      <c r="JJV650" s="104"/>
      <c r="JJW650" s="60"/>
      <c r="JJX650" s="61"/>
      <c r="JJY650" s="104"/>
      <c r="JJZ650" s="60"/>
      <c r="JKA650" s="61"/>
      <c r="JKB650" s="104"/>
      <c r="JKC650" s="60"/>
      <c r="JKD650" s="61"/>
      <c r="JKE650" s="104"/>
      <c r="JKF650" s="60"/>
      <c r="JKG650" s="61"/>
      <c r="JKH650" s="104"/>
      <c r="JKI650" s="60"/>
      <c r="JKJ650" s="61"/>
      <c r="JKK650" s="104"/>
      <c r="JKL650" s="60"/>
      <c r="JKM650" s="61"/>
      <c r="JKN650" s="104"/>
      <c r="JKO650" s="60"/>
      <c r="JKP650" s="61"/>
      <c r="JKQ650" s="104"/>
      <c r="JKR650" s="60"/>
      <c r="JKS650" s="61"/>
      <c r="JKT650" s="104"/>
      <c r="JKU650" s="60"/>
      <c r="JKV650" s="61"/>
      <c r="JKW650" s="104"/>
      <c r="JKX650" s="60"/>
      <c r="JKY650" s="61"/>
      <c r="JKZ650" s="104"/>
      <c r="JLA650" s="60"/>
      <c r="JLB650" s="61"/>
      <c r="JLC650" s="104"/>
      <c r="JLD650" s="60"/>
      <c r="JLE650" s="61"/>
      <c r="JLF650" s="104"/>
      <c r="JLG650" s="60"/>
      <c r="JLH650" s="61"/>
      <c r="JLI650" s="104"/>
      <c r="JLJ650" s="60"/>
      <c r="JLK650" s="61"/>
      <c r="JLL650" s="104"/>
      <c r="JLM650" s="60"/>
      <c r="JLN650" s="61"/>
      <c r="JLO650" s="104"/>
      <c r="JLP650" s="60"/>
      <c r="JLQ650" s="61"/>
      <c r="JLR650" s="104"/>
      <c r="JLS650" s="60"/>
      <c r="JLT650" s="61"/>
      <c r="JLU650" s="104"/>
      <c r="JLV650" s="60"/>
      <c r="JLW650" s="61"/>
      <c r="JLX650" s="104"/>
      <c r="JLY650" s="60"/>
      <c r="JLZ650" s="61"/>
      <c r="JMA650" s="104"/>
      <c r="JMB650" s="60"/>
      <c r="JMC650" s="61"/>
      <c r="JMD650" s="104"/>
      <c r="JME650" s="60"/>
      <c r="JMF650" s="61"/>
      <c r="JMG650" s="104"/>
      <c r="JMH650" s="60"/>
      <c r="JMI650" s="61"/>
      <c r="JMJ650" s="104"/>
      <c r="JMK650" s="60"/>
      <c r="JML650" s="61"/>
      <c r="JMM650" s="104"/>
      <c r="JMN650" s="60"/>
      <c r="JMO650" s="61"/>
      <c r="JMP650" s="104"/>
      <c r="JMQ650" s="60"/>
      <c r="JMR650" s="61"/>
      <c r="JMS650" s="104"/>
      <c r="JMT650" s="60"/>
      <c r="JMU650" s="61"/>
      <c r="JMV650" s="104"/>
      <c r="JMW650" s="60"/>
      <c r="JMX650" s="61"/>
      <c r="JMY650" s="104"/>
      <c r="JMZ650" s="60"/>
      <c r="JNA650" s="61"/>
      <c r="JNB650" s="104"/>
      <c r="JNC650" s="60"/>
      <c r="JND650" s="61"/>
      <c r="JNE650" s="104"/>
      <c r="JNF650" s="60"/>
      <c r="JNG650" s="61"/>
      <c r="JNH650" s="104"/>
      <c r="JNI650" s="60"/>
      <c r="JNJ650" s="61"/>
      <c r="JNK650" s="104"/>
      <c r="JNL650" s="60"/>
      <c r="JNM650" s="61"/>
      <c r="JNN650" s="104"/>
      <c r="JNO650" s="60"/>
      <c r="JNP650" s="61"/>
      <c r="JNQ650" s="104"/>
      <c r="JNR650" s="60"/>
      <c r="JNS650" s="61"/>
      <c r="JNT650" s="104"/>
      <c r="JNU650" s="60"/>
      <c r="JNV650" s="61"/>
      <c r="JNW650" s="104"/>
      <c r="JNX650" s="60"/>
      <c r="JNY650" s="61"/>
      <c r="JNZ650" s="104"/>
      <c r="JOA650" s="60"/>
      <c r="JOB650" s="61"/>
      <c r="JOC650" s="104"/>
      <c r="JOD650" s="60"/>
      <c r="JOE650" s="61"/>
      <c r="JOF650" s="104"/>
      <c r="JOG650" s="60"/>
      <c r="JOH650" s="61"/>
      <c r="JOI650" s="104"/>
      <c r="JOJ650" s="60"/>
      <c r="JOK650" s="61"/>
      <c r="JOL650" s="104"/>
      <c r="JOM650" s="60"/>
      <c r="JON650" s="61"/>
      <c r="JOO650" s="104"/>
      <c r="JOP650" s="60"/>
      <c r="JOQ650" s="61"/>
      <c r="JOR650" s="104"/>
      <c r="JOS650" s="60"/>
      <c r="JOT650" s="61"/>
      <c r="JOU650" s="104"/>
      <c r="JOV650" s="60"/>
      <c r="JOW650" s="61"/>
      <c r="JOX650" s="104"/>
      <c r="JOY650" s="60"/>
      <c r="JOZ650" s="61"/>
      <c r="JPA650" s="104"/>
      <c r="JPB650" s="60"/>
      <c r="JPC650" s="61"/>
      <c r="JPD650" s="104"/>
      <c r="JPE650" s="60"/>
      <c r="JPF650" s="61"/>
      <c r="JPG650" s="104"/>
      <c r="JPH650" s="60"/>
      <c r="JPI650" s="61"/>
      <c r="JPJ650" s="104"/>
      <c r="JPK650" s="60"/>
      <c r="JPL650" s="61"/>
      <c r="JPM650" s="104"/>
      <c r="JPN650" s="60"/>
      <c r="JPO650" s="61"/>
      <c r="JPP650" s="104"/>
      <c r="JPQ650" s="60"/>
      <c r="JPR650" s="61"/>
      <c r="JPS650" s="104"/>
      <c r="JPT650" s="60"/>
      <c r="JPU650" s="61"/>
      <c r="JPV650" s="104"/>
      <c r="JPW650" s="60"/>
      <c r="JPX650" s="61"/>
      <c r="JPY650" s="104"/>
      <c r="JPZ650" s="60"/>
      <c r="JQA650" s="61"/>
      <c r="JQB650" s="104"/>
      <c r="JQC650" s="60"/>
      <c r="JQD650" s="61"/>
      <c r="JQE650" s="104"/>
      <c r="JQF650" s="60"/>
      <c r="JQG650" s="61"/>
      <c r="JQH650" s="104"/>
      <c r="JQI650" s="60"/>
      <c r="JQJ650" s="61"/>
      <c r="JQK650" s="104"/>
      <c r="JQL650" s="60"/>
      <c r="JQM650" s="61"/>
      <c r="JQN650" s="104"/>
      <c r="JQO650" s="60"/>
      <c r="JQP650" s="61"/>
      <c r="JQQ650" s="104"/>
      <c r="JQR650" s="60"/>
      <c r="JQS650" s="61"/>
      <c r="JQT650" s="104"/>
      <c r="JQU650" s="60"/>
      <c r="JQV650" s="61"/>
      <c r="JQW650" s="104"/>
      <c r="JQX650" s="60"/>
      <c r="JQY650" s="61"/>
      <c r="JQZ650" s="104"/>
      <c r="JRA650" s="60"/>
      <c r="JRB650" s="61"/>
      <c r="JRC650" s="104"/>
      <c r="JRD650" s="60"/>
      <c r="JRE650" s="61"/>
      <c r="JRF650" s="104"/>
      <c r="JRG650" s="60"/>
      <c r="JRH650" s="61"/>
      <c r="JRI650" s="104"/>
      <c r="JRJ650" s="60"/>
      <c r="JRK650" s="61"/>
      <c r="JRL650" s="104"/>
      <c r="JRM650" s="60"/>
      <c r="JRN650" s="61"/>
      <c r="JRO650" s="104"/>
      <c r="JRP650" s="60"/>
      <c r="JRQ650" s="61"/>
      <c r="JRR650" s="104"/>
      <c r="JRS650" s="60"/>
      <c r="JRT650" s="61"/>
      <c r="JRU650" s="104"/>
      <c r="JRV650" s="60"/>
      <c r="JRW650" s="61"/>
      <c r="JRX650" s="104"/>
      <c r="JRY650" s="60"/>
      <c r="JRZ650" s="61"/>
      <c r="JSA650" s="104"/>
      <c r="JSB650" s="60"/>
      <c r="JSC650" s="61"/>
      <c r="JSD650" s="104"/>
      <c r="JSE650" s="60"/>
      <c r="JSF650" s="61"/>
      <c r="JSG650" s="104"/>
      <c r="JSH650" s="60"/>
      <c r="JSI650" s="61"/>
      <c r="JSJ650" s="104"/>
      <c r="JSK650" s="60"/>
      <c r="JSL650" s="61"/>
      <c r="JSM650" s="104"/>
      <c r="JSN650" s="60"/>
      <c r="JSO650" s="61"/>
      <c r="JSP650" s="104"/>
      <c r="JSQ650" s="60"/>
      <c r="JSR650" s="61"/>
      <c r="JSS650" s="104"/>
      <c r="JST650" s="60"/>
      <c r="JSU650" s="61"/>
      <c r="JSV650" s="104"/>
      <c r="JSW650" s="60"/>
      <c r="JSX650" s="61"/>
      <c r="JSY650" s="104"/>
      <c r="JSZ650" s="60"/>
      <c r="JTA650" s="61"/>
      <c r="JTB650" s="104"/>
      <c r="JTC650" s="60"/>
      <c r="JTD650" s="61"/>
      <c r="JTE650" s="104"/>
      <c r="JTF650" s="60"/>
      <c r="JTG650" s="61"/>
      <c r="JTH650" s="104"/>
      <c r="JTI650" s="60"/>
      <c r="JTJ650" s="61"/>
      <c r="JTK650" s="104"/>
      <c r="JTL650" s="60"/>
      <c r="JTM650" s="61"/>
      <c r="JTN650" s="104"/>
      <c r="JTO650" s="60"/>
      <c r="JTP650" s="61"/>
      <c r="JTQ650" s="104"/>
      <c r="JTR650" s="60"/>
      <c r="JTS650" s="61"/>
      <c r="JTT650" s="104"/>
      <c r="JTU650" s="60"/>
      <c r="JTV650" s="61"/>
      <c r="JTW650" s="104"/>
      <c r="JTX650" s="60"/>
      <c r="JTY650" s="61"/>
      <c r="JTZ650" s="104"/>
      <c r="JUA650" s="60"/>
      <c r="JUB650" s="61"/>
      <c r="JUC650" s="104"/>
      <c r="JUD650" s="60"/>
      <c r="JUE650" s="61"/>
      <c r="JUF650" s="104"/>
      <c r="JUG650" s="60"/>
      <c r="JUH650" s="61"/>
      <c r="JUI650" s="104"/>
      <c r="JUJ650" s="60"/>
      <c r="JUK650" s="61"/>
      <c r="JUL650" s="104"/>
      <c r="JUM650" s="60"/>
      <c r="JUN650" s="61"/>
      <c r="JUO650" s="104"/>
      <c r="JUP650" s="60"/>
      <c r="JUQ650" s="61"/>
      <c r="JUR650" s="104"/>
      <c r="JUS650" s="60"/>
      <c r="JUT650" s="61"/>
      <c r="JUU650" s="104"/>
      <c r="JUV650" s="60"/>
      <c r="JUW650" s="61"/>
      <c r="JUX650" s="104"/>
      <c r="JUY650" s="60"/>
      <c r="JUZ650" s="61"/>
      <c r="JVA650" s="104"/>
      <c r="JVB650" s="60"/>
      <c r="JVC650" s="61"/>
      <c r="JVD650" s="104"/>
      <c r="JVE650" s="60"/>
      <c r="JVF650" s="61"/>
      <c r="JVG650" s="104"/>
      <c r="JVH650" s="60"/>
      <c r="JVI650" s="61"/>
      <c r="JVJ650" s="104"/>
      <c r="JVK650" s="60"/>
      <c r="JVL650" s="61"/>
      <c r="JVM650" s="104"/>
      <c r="JVN650" s="60"/>
      <c r="JVO650" s="61"/>
      <c r="JVP650" s="104"/>
      <c r="JVQ650" s="60"/>
      <c r="JVR650" s="61"/>
      <c r="JVS650" s="104"/>
      <c r="JVT650" s="60"/>
      <c r="JVU650" s="61"/>
      <c r="JVV650" s="104"/>
      <c r="JVW650" s="60"/>
      <c r="JVX650" s="61"/>
      <c r="JVY650" s="104"/>
      <c r="JVZ650" s="60"/>
      <c r="JWA650" s="61"/>
      <c r="JWB650" s="104"/>
      <c r="JWC650" s="60"/>
      <c r="JWD650" s="61"/>
      <c r="JWE650" s="104"/>
      <c r="JWF650" s="60"/>
      <c r="JWG650" s="61"/>
      <c r="JWH650" s="104"/>
      <c r="JWI650" s="60"/>
      <c r="JWJ650" s="61"/>
      <c r="JWK650" s="104"/>
      <c r="JWL650" s="60"/>
      <c r="JWM650" s="61"/>
      <c r="JWN650" s="104"/>
      <c r="JWO650" s="60"/>
      <c r="JWP650" s="61"/>
      <c r="JWQ650" s="104"/>
      <c r="JWR650" s="60"/>
      <c r="JWS650" s="61"/>
      <c r="JWT650" s="104"/>
      <c r="JWU650" s="60"/>
      <c r="JWV650" s="61"/>
      <c r="JWW650" s="104"/>
      <c r="JWX650" s="60"/>
      <c r="JWY650" s="61"/>
      <c r="JWZ650" s="104"/>
      <c r="JXA650" s="60"/>
      <c r="JXB650" s="61"/>
      <c r="JXC650" s="104"/>
      <c r="JXD650" s="60"/>
      <c r="JXE650" s="61"/>
      <c r="JXF650" s="104"/>
      <c r="JXG650" s="60"/>
      <c r="JXH650" s="61"/>
      <c r="JXI650" s="104"/>
      <c r="JXJ650" s="60"/>
      <c r="JXK650" s="61"/>
      <c r="JXL650" s="104"/>
      <c r="JXM650" s="60"/>
      <c r="JXN650" s="61"/>
      <c r="JXO650" s="104"/>
      <c r="JXP650" s="60"/>
      <c r="JXQ650" s="61"/>
      <c r="JXR650" s="104"/>
      <c r="JXS650" s="60"/>
      <c r="JXT650" s="61"/>
      <c r="JXU650" s="104"/>
      <c r="JXV650" s="60"/>
      <c r="JXW650" s="61"/>
      <c r="JXX650" s="104"/>
      <c r="JXY650" s="60"/>
      <c r="JXZ650" s="61"/>
      <c r="JYA650" s="104"/>
      <c r="JYB650" s="60"/>
      <c r="JYC650" s="61"/>
      <c r="JYD650" s="104"/>
      <c r="JYE650" s="60"/>
      <c r="JYF650" s="61"/>
      <c r="JYG650" s="104"/>
      <c r="JYH650" s="60"/>
      <c r="JYI650" s="61"/>
      <c r="JYJ650" s="104"/>
      <c r="JYK650" s="60"/>
      <c r="JYL650" s="61"/>
      <c r="JYM650" s="104"/>
      <c r="JYN650" s="60"/>
      <c r="JYO650" s="61"/>
      <c r="JYP650" s="104"/>
      <c r="JYQ650" s="60"/>
      <c r="JYR650" s="61"/>
      <c r="JYS650" s="104"/>
      <c r="JYT650" s="60"/>
      <c r="JYU650" s="61"/>
      <c r="JYV650" s="104"/>
      <c r="JYW650" s="60"/>
      <c r="JYX650" s="61"/>
      <c r="JYY650" s="104"/>
      <c r="JYZ650" s="60"/>
      <c r="JZA650" s="61"/>
      <c r="JZB650" s="104"/>
      <c r="JZC650" s="60"/>
      <c r="JZD650" s="61"/>
      <c r="JZE650" s="104"/>
      <c r="JZF650" s="60"/>
      <c r="JZG650" s="61"/>
      <c r="JZH650" s="104"/>
      <c r="JZI650" s="60"/>
      <c r="JZJ650" s="61"/>
      <c r="JZK650" s="104"/>
      <c r="JZL650" s="60"/>
      <c r="JZM650" s="61"/>
      <c r="JZN650" s="104"/>
      <c r="JZO650" s="60"/>
      <c r="JZP650" s="61"/>
      <c r="JZQ650" s="104"/>
      <c r="JZR650" s="60"/>
      <c r="JZS650" s="61"/>
      <c r="JZT650" s="104"/>
      <c r="JZU650" s="60"/>
      <c r="JZV650" s="61"/>
      <c r="JZW650" s="104"/>
      <c r="JZX650" s="60"/>
      <c r="JZY650" s="61"/>
      <c r="JZZ650" s="104"/>
      <c r="KAA650" s="60"/>
      <c r="KAB650" s="61"/>
      <c r="KAC650" s="104"/>
      <c r="KAD650" s="60"/>
      <c r="KAE650" s="61"/>
      <c r="KAF650" s="104"/>
      <c r="KAG650" s="60"/>
      <c r="KAH650" s="61"/>
      <c r="KAI650" s="104"/>
      <c r="KAJ650" s="60"/>
      <c r="KAK650" s="61"/>
      <c r="KAL650" s="104"/>
      <c r="KAM650" s="60"/>
      <c r="KAN650" s="61"/>
      <c r="KAO650" s="104"/>
      <c r="KAP650" s="60"/>
      <c r="KAQ650" s="61"/>
      <c r="KAR650" s="104"/>
      <c r="KAS650" s="60"/>
      <c r="KAT650" s="61"/>
      <c r="KAU650" s="104"/>
      <c r="KAV650" s="60"/>
      <c r="KAW650" s="61"/>
      <c r="KAX650" s="104"/>
      <c r="KAY650" s="60"/>
      <c r="KAZ650" s="61"/>
      <c r="KBA650" s="104"/>
      <c r="KBB650" s="60"/>
      <c r="KBC650" s="61"/>
      <c r="KBD650" s="104"/>
      <c r="KBE650" s="60"/>
      <c r="KBF650" s="61"/>
      <c r="KBG650" s="104"/>
      <c r="KBH650" s="60"/>
      <c r="KBI650" s="61"/>
      <c r="KBJ650" s="104"/>
      <c r="KBK650" s="60"/>
      <c r="KBL650" s="61"/>
      <c r="KBM650" s="104"/>
      <c r="KBN650" s="60"/>
      <c r="KBO650" s="61"/>
      <c r="KBP650" s="104"/>
      <c r="KBQ650" s="60"/>
      <c r="KBR650" s="61"/>
      <c r="KBS650" s="104"/>
      <c r="KBT650" s="60"/>
      <c r="KBU650" s="61"/>
      <c r="KBV650" s="104"/>
      <c r="KBW650" s="60"/>
      <c r="KBX650" s="61"/>
      <c r="KBY650" s="104"/>
      <c r="KBZ650" s="60"/>
      <c r="KCA650" s="61"/>
      <c r="KCB650" s="104"/>
      <c r="KCC650" s="60"/>
      <c r="KCD650" s="61"/>
      <c r="KCE650" s="104"/>
      <c r="KCF650" s="60"/>
      <c r="KCG650" s="61"/>
      <c r="KCH650" s="104"/>
      <c r="KCI650" s="60"/>
      <c r="KCJ650" s="61"/>
      <c r="KCK650" s="104"/>
      <c r="KCL650" s="60"/>
      <c r="KCM650" s="61"/>
      <c r="KCN650" s="104"/>
      <c r="KCO650" s="60"/>
      <c r="KCP650" s="61"/>
      <c r="KCQ650" s="104"/>
      <c r="KCR650" s="60"/>
      <c r="KCS650" s="61"/>
      <c r="KCT650" s="104"/>
      <c r="KCU650" s="60"/>
      <c r="KCV650" s="61"/>
      <c r="KCW650" s="104"/>
      <c r="KCX650" s="60"/>
      <c r="KCY650" s="61"/>
      <c r="KCZ650" s="104"/>
      <c r="KDA650" s="60"/>
      <c r="KDB650" s="61"/>
      <c r="KDC650" s="104"/>
      <c r="KDD650" s="60"/>
      <c r="KDE650" s="61"/>
      <c r="KDF650" s="104"/>
      <c r="KDG650" s="60"/>
      <c r="KDH650" s="61"/>
      <c r="KDI650" s="104"/>
      <c r="KDJ650" s="60"/>
      <c r="KDK650" s="61"/>
      <c r="KDL650" s="104"/>
      <c r="KDM650" s="60"/>
      <c r="KDN650" s="61"/>
      <c r="KDO650" s="104"/>
      <c r="KDP650" s="60"/>
      <c r="KDQ650" s="61"/>
      <c r="KDR650" s="104"/>
      <c r="KDS650" s="60"/>
      <c r="KDT650" s="61"/>
      <c r="KDU650" s="104"/>
      <c r="KDV650" s="60"/>
      <c r="KDW650" s="61"/>
      <c r="KDX650" s="104"/>
      <c r="KDY650" s="60"/>
      <c r="KDZ650" s="61"/>
      <c r="KEA650" s="104"/>
      <c r="KEB650" s="60"/>
      <c r="KEC650" s="61"/>
      <c r="KED650" s="104"/>
      <c r="KEE650" s="60"/>
      <c r="KEF650" s="61"/>
      <c r="KEG650" s="104"/>
      <c r="KEH650" s="60"/>
      <c r="KEI650" s="61"/>
      <c r="KEJ650" s="104"/>
      <c r="KEK650" s="60"/>
      <c r="KEL650" s="61"/>
      <c r="KEM650" s="104"/>
      <c r="KEN650" s="60"/>
      <c r="KEO650" s="61"/>
      <c r="KEP650" s="104"/>
      <c r="KEQ650" s="60"/>
      <c r="KER650" s="61"/>
      <c r="KES650" s="104"/>
      <c r="KET650" s="60"/>
      <c r="KEU650" s="61"/>
      <c r="KEV650" s="104"/>
      <c r="KEW650" s="60"/>
      <c r="KEX650" s="61"/>
      <c r="KEY650" s="104"/>
      <c r="KEZ650" s="60"/>
      <c r="KFA650" s="61"/>
      <c r="KFB650" s="104"/>
      <c r="KFC650" s="60"/>
      <c r="KFD650" s="61"/>
      <c r="KFE650" s="104"/>
      <c r="KFF650" s="60"/>
      <c r="KFG650" s="61"/>
      <c r="KFH650" s="104"/>
      <c r="KFI650" s="60"/>
      <c r="KFJ650" s="61"/>
      <c r="KFK650" s="104"/>
      <c r="KFL650" s="60"/>
      <c r="KFM650" s="61"/>
      <c r="KFN650" s="104"/>
      <c r="KFO650" s="60"/>
      <c r="KFP650" s="61"/>
      <c r="KFQ650" s="104"/>
      <c r="KFR650" s="60"/>
      <c r="KFS650" s="61"/>
      <c r="KFT650" s="104"/>
      <c r="KFU650" s="60"/>
      <c r="KFV650" s="61"/>
      <c r="KFW650" s="104"/>
      <c r="KFX650" s="60"/>
      <c r="KFY650" s="61"/>
      <c r="KFZ650" s="104"/>
      <c r="KGA650" s="60"/>
      <c r="KGB650" s="61"/>
      <c r="KGC650" s="104"/>
      <c r="KGD650" s="60"/>
      <c r="KGE650" s="61"/>
      <c r="KGF650" s="104"/>
      <c r="KGG650" s="60"/>
      <c r="KGH650" s="61"/>
      <c r="KGI650" s="104"/>
      <c r="KGJ650" s="60"/>
      <c r="KGK650" s="61"/>
      <c r="KGL650" s="104"/>
      <c r="KGM650" s="60"/>
      <c r="KGN650" s="61"/>
      <c r="KGO650" s="104"/>
      <c r="KGP650" s="60"/>
      <c r="KGQ650" s="61"/>
      <c r="KGR650" s="104"/>
      <c r="KGS650" s="60"/>
      <c r="KGT650" s="61"/>
      <c r="KGU650" s="104"/>
      <c r="KGV650" s="60"/>
      <c r="KGW650" s="61"/>
      <c r="KGX650" s="104"/>
      <c r="KGY650" s="60"/>
      <c r="KGZ650" s="61"/>
      <c r="KHA650" s="104"/>
      <c r="KHB650" s="60"/>
      <c r="KHC650" s="61"/>
      <c r="KHD650" s="104"/>
      <c r="KHE650" s="60"/>
      <c r="KHF650" s="61"/>
      <c r="KHG650" s="104"/>
      <c r="KHH650" s="60"/>
      <c r="KHI650" s="61"/>
      <c r="KHJ650" s="104"/>
      <c r="KHK650" s="60"/>
      <c r="KHL650" s="61"/>
      <c r="KHM650" s="104"/>
      <c r="KHN650" s="60"/>
      <c r="KHO650" s="61"/>
      <c r="KHP650" s="104"/>
      <c r="KHQ650" s="60"/>
      <c r="KHR650" s="61"/>
      <c r="KHS650" s="104"/>
      <c r="KHT650" s="60"/>
      <c r="KHU650" s="61"/>
      <c r="KHV650" s="104"/>
      <c r="KHW650" s="60"/>
      <c r="KHX650" s="61"/>
      <c r="KHY650" s="104"/>
      <c r="KHZ650" s="60"/>
      <c r="KIA650" s="61"/>
      <c r="KIB650" s="104"/>
      <c r="KIC650" s="60"/>
      <c r="KID650" s="61"/>
      <c r="KIE650" s="104"/>
      <c r="KIF650" s="60"/>
      <c r="KIG650" s="61"/>
      <c r="KIH650" s="104"/>
      <c r="KII650" s="60"/>
      <c r="KIJ650" s="61"/>
      <c r="KIK650" s="104"/>
      <c r="KIL650" s="60"/>
      <c r="KIM650" s="61"/>
      <c r="KIN650" s="104"/>
      <c r="KIO650" s="60"/>
      <c r="KIP650" s="61"/>
      <c r="KIQ650" s="104"/>
      <c r="KIR650" s="60"/>
      <c r="KIS650" s="61"/>
      <c r="KIT650" s="104"/>
      <c r="KIU650" s="60"/>
      <c r="KIV650" s="61"/>
      <c r="KIW650" s="104"/>
      <c r="KIX650" s="60"/>
      <c r="KIY650" s="61"/>
      <c r="KIZ650" s="104"/>
      <c r="KJA650" s="60"/>
      <c r="KJB650" s="61"/>
      <c r="KJC650" s="104"/>
      <c r="KJD650" s="60"/>
      <c r="KJE650" s="61"/>
      <c r="KJF650" s="104"/>
      <c r="KJG650" s="60"/>
      <c r="KJH650" s="61"/>
      <c r="KJI650" s="104"/>
      <c r="KJJ650" s="60"/>
      <c r="KJK650" s="61"/>
      <c r="KJL650" s="104"/>
      <c r="KJM650" s="60"/>
      <c r="KJN650" s="61"/>
      <c r="KJO650" s="104"/>
      <c r="KJP650" s="60"/>
      <c r="KJQ650" s="61"/>
      <c r="KJR650" s="104"/>
      <c r="KJS650" s="60"/>
      <c r="KJT650" s="61"/>
      <c r="KJU650" s="104"/>
      <c r="KJV650" s="60"/>
      <c r="KJW650" s="61"/>
      <c r="KJX650" s="104"/>
      <c r="KJY650" s="60"/>
      <c r="KJZ650" s="61"/>
      <c r="KKA650" s="104"/>
      <c r="KKB650" s="60"/>
      <c r="KKC650" s="61"/>
      <c r="KKD650" s="104"/>
      <c r="KKE650" s="60"/>
      <c r="KKF650" s="61"/>
      <c r="KKG650" s="104"/>
      <c r="KKH650" s="60"/>
      <c r="KKI650" s="61"/>
      <c r="KKJ650" s="104"/>
      <c r="KKK650" s="60"/>
      <c r="KKL650" s="61"/>
      <c r="KKM650" s="104"/>
      <c r="KKN650" s="60"/>
      <c r="KKO650" s="61"/>
      <c r="KKP650" s="104"/>
      <c r="KKQ650" s="60"/>
      <c r="KKR650" s="61"/>
      <c r="KKS650" s="104"/>
      <c r="KKT650" s="60"/>
      <c r="KKU650" s="61"/>
      <c r="KKV650" s="104"/>
      <c r="KKW650" s="60"/>
      <c r="KKX650" s="61"/>
      <c r="KKY650" s="104"/>
      <c r="KKZ650" s="60"/>
      <c r="KLA650" s="61"/>
      <c r="KLB650" s="104"/>
      <c r="KLC650" s="60"/>
      <c r="KLD650" s="61"/>
      <c r="KLE650" s="104"/>
      <c r="KLF650" s="60"/>
      <c r="KLG650" s="61"/>
      <c r="KLH650" s="104"/>
      <c r="KLI650" s="60"/>
      <c r="KLJ650" s="61"/>
      <c r="KLK650" s="104"/>
      <c r="KLL650" s="60"/>
      <c r="KLM650" s="61"/>
      <c r="KLN650" s="104"/>
      <c r="KLO650" s="60"/>
      <c r="KLP650" s="61"/>
      <c r="KLQ650" s="104"/>
      <c r="KLR650" s="60"/>
      <c r="KLS650" s="61"/>
      <c r="KLT650" s="104"/>
      <c r="KLU650" s="60"/>
      <c r="KLV650" s="61"/>
      <c r="KLW650" s="104"/>
      <c r="KLX650" s="60"/>
      <c r="KLY650" s="61"/>
      <c r="KLZ650" s="104"/>
      <c r="KMA650" s="60"/>
      <c r="KMB650" s="61"/>
      <c r="KMC650" s="104"/>
      <c r="KMD650" s="60"/>
      <c r="KME650" s="61"/>
      <c r="KMF650" s="104"/>
      <c r="KMG650" s="60"/>
      <c r="KMH650" s="61"/>
      <c r="KMI650" s="104"/>
      <c r="KMJ650" s="60"/>
      <c r="KMK650" s="61"/>
      <c r="KML650" s="104"/>
      <c r="KMM650" s="60"/>
      <c r="KMN650" s="61"/>
      <c r="KMO650" s="104"/>
      <c r="KMP650" s="60"/>
      <c r="KMQ650" s="61"/>
      <c r="KMR650" s="104"/>
      <c r="KMS650" s="60"/>
      <c r="KMT650" s="61"/>
      <c r="KMU650" s="104"/>
      <c r="KMV650" s="60"/>
      <c r="KMW650" s="61"/>
      <c r="KMX650" s="104"/>
      <c r="KMY650" s="60"/>
      <c r="KMZ650" s="61"/>
      <c r="KNA650" s="104"/>
      <c r="KNB650" s="60"/>
      <c r="KNC650" s="61"/>
      <c r="KND650" s="104"/>
      <c r="KNE650" s="60"/>
      <c r="KNF650" s="61"/>
      <c r="KNG650" s="104"/>
      <c r="KNH650" s="60"/>
      <c r="KNI650" s="61"/>
      <c r="KNJ650" s="104"/>
      <c r="KNK650" s="60"/>
      <c r="KNL650" s="61"/>
      <c r="KNM650" s="104"/>
      <c r="KNN650" s="60"/>
      <c r="KNO650" s="61"/>
      <c r="KNP650" s="104"/>
      <c r="KNQ650" s="60"/>
      <c r="KNR650" s="61"/>
      <c r="KNS650" s="104"/>
      <c r="KNT650" s="60"/>
      <c r="KNU650" s="61"/>
      <c r="KNV650" s="104"/>
      <c r="KNW650" s="60"/>
      <c r="KNX650" s="61"/>
      <c r="KNY650" s="104"/>
      <c r="KNZ650" s="60"/>
      <c r="KOA650" s="61"/>
      <c r="KOB650" s="104"/>
      <c r="KOC650" s="60"/>
      <c r="KOD650" s="61"/>
      <c r="KOE650" s="104"/>
      <c r="KOF650" s="60"/>
      <c r="KOG650" s="61"/>
      <c r="KOH650" s="104"/>
      <c r="KOI650" s="60"/>
      <c r="KOJ650" s="61"/>
      <c r="KOK650" s="104"/>
      <c r="KOL650" s="60"/>
      <c r="KOM650" s="61"/>
      <c r="KON650" s="104"/>
      <c r="KOO650" s="60"/>
      <c r="KOP650" s="61"/>
      <c r="KOQ650" s="104"/>
      <c r="KOR650" s="60"/>
      <c r="KOS650" s="61"/>
      <c r="KOT650" s="104"/>
      <c r="KOU650" s="60"/>
      <c r="KOV650" s="61"/>
      <c r="KOW650" s="104"/>
      <c r="KOX650" s="60"/>
      <c r="KOY650" s="61"/>
      <c r="KOZ650" s="104"/>
      <c r="KPA650" s="60"/>
      <c r="KPB650" s="61"/>
      <c r="KPC650" s="104"/>
      <c r="KPD650" s="60"/>
      <c r="KPE650" s="61"/>
      <c r="KPF650" s="104"/>
      <c r="KPG650" s="60"/>
      <c r="KPH650" s="61"/>
      <c r="KPI650" s="104"/>
      <c r="KPJ650" s="60"/>
      <c r="KPK650" s="61"/>
      <c r="KPL650" s="104"/>
      <c r="KPM650" s="60"/>
      <c r="KPN650" s="61"/>
      <c r="KPO650" s="104"/>
      <c r="KPP650" s="60"/>
      <c r="KPQ650" s="61"/>
      <c r="KPR650" s="104"/>
      <c r="KPS650" s="60"/>
      <c r="KPT650" s="61"/>
      <c r="KPU650" s="104"/>
      <c r="KPV650" s="60"/>
      <c r="KPW650" s="61"/>
      <c r="KPX650" s="104"/>
      <c r="KPY650" s="60"/>
      <c r="KPZ650" s="61"/>
      <c r="KQA650" s="104"/>
      <c r="KQB650" s="60"/>
      <c r="KQC650" s="61"/>
      <c r="KQD650" s="104"/>
      <c r="KQE650" s="60"/>
      <c r="KQF650" s="61"/>
      <c r="KQG650" s="104"/>
      <c r="KQH650" s="60"/>
      <c r="KQI650" s="61"/>
      <c r="KQJ650" s="104"/>
      <c r="KQK650" s="60"/>
      <c r="KQL650" s="61"/>
      <c r="KQM650" s="104"/>
      <c r="KQN650" s="60"/>
      <c r="KQO650" s="61"/>
      <c r="KQP650" s="104"/>
      <c r="KQQ650" s="60"/>
      <c r="KQR650" s="61"/>
      <c r="KQS650" s="104"/>
      <c r="KQT650" s="60"/>
      <c r="KQU650" s="61"/>
      <c r="KQV650" s="104"/>
      <c r="KQW650" s="60"/>
      <c r="KQX650" s="61"/>
      <c r="KQY650" s="104"/>
      <c r="KQZ650" s="60"/>
      <c r="KRA650" s="61"/>
      <c r="KRB650" s="104"/>
      <c r="KRC650" s="60"/>
      <c r="KRD650" s="61"/>
      <c r="KRE650" s="104"/>
      <c r="KRF650" s="60"/>
      <c r="KRG650" s="61"/>
      <c r="KRH650" s="104"/>
      <c r="KRI650" s="60"/>
      <c r="KRJ650" s="61"/>
      <c r="KRK650" s="104"/>
      <c r="KRL650" s="60"/>
      <c r="KRM650" s="61"/>
      <c r="KRN650" s="104"/>
      <c r="KRO650" s="60"/>
      <c r="KRP650" s="61"/>
      <c r="KRQ650" s="104"/>
      <c r="KRR650" s="60"/>
      <c r="KRS650" s="61"/>
      <c r="KRT650" s="104"/>
      <c r="KRU650" s="60"/>
      <c r="KRV650" s="61"/>
      <c r="KRW650" s="104"/>
      <c r="KRX650" s="60"/>
      <c r="KRY650" s="61"/>
      <c r="KRZ650" s="104"/>
      <c r="KSA650" s="60"/>
      <c r="KSB650" s="61"/>
      <c r="KSC650" s="104"/>
      <c r="KSD650" s="60"/>
      <c r="KSE650" s="61"/>
      <c r="KSF650" s="104"/>
      <c r="KSG650" s="60"/>
      <c r="KSH650" s="61"/>
      <c r="KSI650" s="104"/>
      <c r="KSJ650" s="60"/>
      <c r="KSK650" s="61"/>
      <c r="KSL650" s="104"/>
      <c r="KSM650" s="60"/>
      <c r="KSN650" s="61"/>
      <c r="KSO650" s="104"/>
      <c r="KSP650" s="60"/>
      <c r="KSQ650" s="61"/>
      <c r="KSR650" s="104"/>
      <c r="KSS650" s="60"/>
      <c r="KST650" s="61"/>
      <c r="KSU650" s="104"/>
      <c r="KSV650" s="60"/>
      <c r="KSW650" s="61"/>
      <c r="KSX650" s="104"/>
      <c r="KSY650" s="60"/>
      <c r="KSZ650" s="61"/>
      <c r="KTA650" s="104"/>
      <c r="KTB650" s="60"/>
      <c r="KTC650" s="61"/>
      <c r="KTD650" s="104"/>
      <c r="KTE650" s="60"/>
      <c r="KTF650" s="61"/>
      <c r="KTG650" s="104"/>
      <c r="KTH650" s="60"/>
      <c r="KTI650" s="61"/>
      <c r="KTJ650" s="104"/>
      <c r="KTK650" s="60"/>
      <c r="KTL650" s="61"/>
      <c r="KTM650" s="104"/>
      <c r="KTN650" s="60"/>
      <c r="KTO650" s="61"/>
      <c r="KTP650" s="104"/>
      <c r="KTQ650" s="60"/>
      <c r="KTR650" s="61"/>
      <c r="KTS650" s="104"/>
      <c r="KTT650" s="60"/>
      <c r="KTU650" s="61"/>
      <c r="KTV650" s="104"/>
      <c r="KTW650" s="60"/>
      <c r="KTX650" s="61"/>
      <c r="KTY650" s="104"/>
      <c r="KTZ650" s="60"/>
      <c r="KUA650" s="61"/>
      <c r="KUB650" s="104"/>
      <c r="KUC650" s="60"/>
      <c r="KUD650" s="61"/>
      <c r="KUE650" s="104"/>
      <c r="KUF650" s="60"/>
      <c r="KUG650" s="61"/>
      <c r="KUH650" s="104"/>
      <c r="KUI650" s="60"/>
      <c r="KUJ650" s="61"/>
      <c r="KUK650" s="104"/>
      <c r="KUL650" s="60"/>
      <c r="KUM650" s="61"/>
      <c r="KUN650" s="104"/>
      <c r="KUO650" s="60"/>
      <c r="KUP650" s="61"/>
      <c r="KUQ650" s="104"/>
      <c r="KUR650" s="60"/>
      <c r="KUS650" s="61"/>
      <c r="KUT650" s="104"/>
      <c r="KUU650" s="60"/>
      <c r="KUV650" s="61"/>
      <c r="KUW650" s="104"/>
      <c r="KUX650" s="60"/>
      <c r="KUY650" s="61"/>
      <c r="KUZ650" s="104"/>
      <c r="KVA650" s="60"/>
      <c r="KVB650" s="61"/>
      <c r="KVC650" s="104"/>
      <c r="KVD650" s="60"/>
      <c r="KVE650" s="61"/>
      <c r="KVF650" s="104"/>
      <c r="KVG650" s="60"/>
      <c r="KVH650" s="61"/>
      <c r="KVI650" s="104"/>
      <c r="KVJ650" s="60"/>
      <c r="KVK650" s="61"/>
      <c r="KVL650" s="104"/>
      <c r="KVM650" s="60"/>
      <c r="KVN650" s="61"/>
      <c r="KVO650" s="104"/>
      <c r="KVP650" s="60"/>
      <c r="KVQ650" s="61"/>
      <c r="KVR650" s="104"/>
      <c r="KVS650" s="60"/>
      <c r="KVT650" s="61"/>
      <c r="KVU650" s="104"/>
      <c r="KVV650" s="60"/>
      <c r="KVW650" s="61"/>
      <c r="KVX650" s="104"/>
      <c r="KVY650" s="60"/>
      <c r="KVZ650" s="61"/>
      <c r="KWA650" s="104"/>
      <c r="KWB650" s="60"/>
      <c r="KWC650" s="61"/>
      <c r="KWD650" s="104"/>
      <c r="KWE650" s="60"/>
      <c r="KWF650" s="61"/>
      <c r="KWG650" s="104"/>
      <c r="KWH650" s="60"/>
      <c r="KWI650" s="61"/>
      <c r="KWJ650" s="104"/>
      <c r="KWK650" s="60"/>
      <c r="KWL650" s="61"/>
      <c r="KWM650" s="104"/>
      <c r="KWN650" s="60"/>
      <c r="KWO650" s="61"/>
      <c r="KWP650" s="104"/>
      <c r="KWQ650" s="60"/>
      <c r="KWR650" s="61"/>
      <c r="KWS650" s="104"/>
      <c r="KWT650" s="60"/>
      <c r="KWU650" s="61"/>
      <c r="KWV650" s="104"/>
      <c r="KWW650" s="60"/>
      <c r="KWX650" s="61"/>
      <c r="KWY650" s="104"/>
      <c r="KWZ650" s="60"/>
      <c r="KXA650" s="61"/>
      <c r="KXB650" s="104"/>
      <c r="KXC650" s="60"/>
      <c r="KXD650" s="61"/>
      <c r="KXE650" s="104"/>
      <c r="KXF650" s="60"/>
      <c r="KXG650" s="61"/>
      <c r="KXH650" s="104"/>
      <c r="KXI650" s="60"/>
      <c r="KXJ650" s="61"/>
      <c r="KXK650" s="104"/>
      <c r="KXL650" s="60"/>
      <c r="KXM650" s="61"/>
      <c r="KXN650" s="104"/>
      <c r="KXO650" s="60"/>
      <c r="KXP650" s="61"/>
      <c r="KXQ650" s="104"/>
      <c r="KXR650" s="60"/>
      <c r="KXS650" s="61"/>
      <c r="KXT650" s="104"/>
      <c r="KXU650" s="60"/>
      <c r="KXV650" s="61"/>
      <c r="KXW650" s="104"/>
      <c r="KXX650" s="60"/>
      <c r="KXY650" s="61"/>
      <c r="KXZ650" s="104"/>
      <c r="KYA650" s="60"/>
      <c r="KYB650" s="61"/>
      <c r="KYC650" s="104"/>
      <c r="KYD650" s="60"/>
      <c r="KYE650" s="61"/>
      <c r="KYF650" s="104"/>
      <c r="KYG650" s="60"/>
      <c r="KYH650" s="61"/>
      <c r="KYI650" s="104"/>
      <c r="KYJ650" s="60"/>
      <c r="KYK650" s="61"/>
      <c r="KYL650" s="104"/>
      <c r="KYM650" s="60"/>
      <c r="KYN650" s="61"/>
      <c r="KYO650" s="104"/>
      <c r="KYP650" s="60"/>
      <c r="KYQ650" s="61"/>
      <c r="KYR650" s="104"/>
      <c r="KYS650" s="60"/>
      <c r="KYT650" s="61"/>
      <c r="KYU650" s="104"/>
      <c r="KYV650" s="60"/>
      <c r="KYW650" s="61"/>
      <c r="KYX650" s="104"/>
      <c r="KYY650" s="60"/>
      <c r="KYZ650" s="61"/>
      <c r="KZA650" s="104"/>
      <c r="KZB650" s="60"/>
      <c r="KZC650" s="61"/>
      <c r="KZD650" s="104"/>
      <c r="KZE650" s="60"/>
      <c r="KZF650" s="61"/>
      <c r="KZG650" s="104"/>
      <c r="KZH650" s="60"/>
      <c r="KZI650" s="61"/>
      <c r="KZJ650" s="104"/>
      <c r="KZK650" s="60"/>
      <c r="KZL650" s="61"/>
      <c r="KZM650" s="104"/>
      <c r="KZN650" s="60"/>
      <c r="KZO650" s="61"/>
      <c r="KZP650" s="104"/>
      <c r="KZQ650" s="60"/>
      <c r="KZR650" s="61"/>
      <c r="KZS650" s="104"/>
      <c r="KZT650" s="60"/>
      <c r="KZU650" s="61"/>
      <c r="KZV650" s="104"/>
      <c r="KZW650" s="60"/>
      <c r="KZX650" s="61"/>
      <c r="KZY650" s="104"/>
      <c r="KZZ650" s="60"/>
      <c r="LAA650" s="61"/>
      <c r="LAB650" s="104"/>
      <c r="LAC650" s="60"/>
      <c r="LAD650" s="61"/>
      <c r="LAE650" s="104"/>
      <c r="LAF650" s="60"/>
      <c r="LAG650" s="61"/>
      <c r="LAH650" s="104"/>
      <c r="LAI650" s="60"/>
      <c r="LAJ650" s="61"/>
      <c r="LAK650" s="104"/>
      <c r="LAL650" s="60"/>
      <c r="LAM650" s="61"/>
      <c r="LAN650" s="104"/>
      <c r="LAO650" s="60"/>
      <c r="LAP650" s="61"/>
      <c r="LAQ650" s="104"/>
      <c r="LAR650" s="60"/>
      <c r="LAS650" s="61"/>
      <c r="LAT650" s="104"/>
      <c r="LAU650" s="60"/>
      <c r="LAV650" s="61"/>
      <c r="LAW650" s="104"/>
      <c r="LAX650" s="60"/>
      <c r="LAY650" s="61"/>
      <c r="LAZ650" s="104"/>
      <c r="LBA650" s="60"/>
      <c r="LBB650" s="61"/>
      <c r="LBC650" s="104"/>
      <c r="LBD650" s="60"/>
      <c r="LBE650" s="61"/>
      <c r="LBF650" s="104"/>
      <c r="LBG650" s="60"/>
      <c r="LBH650" s="61"/>
      <c r="LBI650" s="104"/>
      <c r="LBJ650" s="60"/>
      <c r="LBK650" s="61"/>
      <c r="LBL650" s="104"/>
      <c r="LBM650" s="60"/>
      <c r="LBN650" s="61"/>
      <c r="LBO650" s="104"/>
      <c r="LBP650" s="60"/>
      <c r="LBQ650" s="61"/>
      <c r="LBR650" s="104"/>
      <c r="LBS650" s="60"/>
      <c r="LBT650" s="61"/>
      <c r="LBU650" s="104"/>
      <c r="LBV650" s="60"/>
      <c r="LBW650" s="61"/>
      <c r="LBX650" s="104"/>
      <c r="LBY650" s="60"/>
      <c r="LBZ650" s="61"/>
      <c r="LCA650" s="104"/>
      <c r="LCB650" s="60"/>
      <c r="LCC650" s="61"/>
      <c r="LCD650" s="104"/>
      <c r="LCE650" s="60"/>
      <c r="LCF650" s="61"/>
      <c r="LCG650" s="104"/>
      <c r="LCH650" s="60"/>
      <c r="LCI650" s="61"/>
      <c r="LCJ650" s="104"/>
      <c r="LCK650" s="60"/>
      <c r="LCL650" s="61"/>
      <c r="LCM650" s="104"/>
      <c r="LCN650" s="60"/>
      <c r="LCO650" s="61"/>
      <c r="LCP650" s="104"/>
      <c r="LCQ650" s="60"/>
      <c r="LCR650" s="61"/>
      <c r="LCS650" s="104"/>
      <c r="LCT650" s="60"/>
      <c r="LCU650" s="61"/>
      <c r="LCV650" s="104"/>
      <c r="LCW650" s="60"/>
      <c r="LCX650" s="61"/>
      <c r="LCY650" s="104"/>
      <c r="LCZ650" s="60"/>
      <c r="LDA650" s="61"/>
      <c r="LDB650" s="104"/>
      <c r="LDC650" s="60"/>
      <c r="LDD650" s="61"/>
      <c r="LDE650" s="104"/>
      <c r="LDF650" s="60"/>
      <c r="LDG650" s="61"/>
      <c r="LDH650" s="104"/>
      <c r="LDI650" s="60"/>
      <c r="LDJ650" s="61"/>
      <c r="LDK650" s="104"/>
      <c r="LDL650" s="60"/>
      <c r="LDM650" s="61"/>
      <c r="LDN650" s="104"/>
      <c r="LDO650" s="60"/>
      <c r="LDP650" s="61"/>
      <c r="LDQ650" s="104"/>
      <c r="LDR650" s="60"/>
      <c r="LDS650" s="61"/>
      <c r="LDT650" s="104"/>
      <c r="LDU650" s="60"/>
      <c r="LDV650" s="61"/>
      <c r="LDW650" s="104"/>
      <c r="LDX650" s="60"/>
      <c r="LDY650" s="61"/>
      <c r="LDZ650" s="104"/>
      <c r="LEA650" s="60"/>
      <c r="LEB650" s="61"/>
      <c r="LEC650" s="104"/>
      <c r="LED650" s="60"/>
      <c r="LEE650" s="61"/>
      <c r="LEF650" s="104"/>
      <c r="LEG650" s="60"/>
      <c r="LEH650" s="61"/>
      <c r="LEI650" s="104"/>
      <c r="LEJ650" s="60"/>
      <c r="LEK650" s="61"/>
      <c r="LEL650" s="104"/>
      <c r="LEM650" s="60"/>
      <c r="LEN650" s="61"/>
      <c r="LEO650" s="104"/>
      <c r="LEP650" s="60"/>
      <c r="LEQ650" s="61"/>
      <c r="LER650" s="104"/>
      <c r="LES650" s="60"/>
      <c r="LET650" s="61"/>
      <c r="LEU650" s="104"/>
      <c r="LEV650" s="60"/>
      <c r="LEW650" s="61"/>
      <c r="LEX650" s="104"/>
      <c r="LEY650" s="60"/>
      <c r="LEZ650" s="61"/>
      <c r="LFA650" s="104"/>
      <c r="LFB650" s="60"/>
      <c r="LFC650" s="61"/>
      <c r="LFD650" s="104"/>
      <c r="LFE650" s="60"/>
      <c r="LFF650" s="61"/>
      <c r="LFG650" s="104"/>
      <c r="LFH650" s="60"/>
      <c r="LFI650" s="61"/>
      <c r="LFJ650" s="104"/>
      <c r="LFK650" s="60"/>
      <c r="LFL650" s="61"/>
      <c r="LFM650" s="104"/>
      <c r="LFN650" s="60"/>
      <c r="LFO650" s="61"/>
      <c r="LFP650" s="104"/>
      <c r="LFQ650" s="60"/>
      <c r="LFR650" s="61"/>
      <c r="LFS650" s="104"/>
      <c r="LFT650" s="60"/>
      <c r="LFU650" s="61"/>
      <c r="LFV650" s="104"/>
      <c r="LFW650" s="60"/>
      <c r="LFX650" s="61"/>
      <c r="LFY650" s="104"/>
      <c r="LFZ650" s="60"/>
      <c r="LGA650" s="61"/>
      <c r="LGB650" s="104"/>
      <c r="LGC650" s="60"/>
      <c r="LGD650" s="61"/>
      <c r="LGE650" s="104"/>
      <c r="LGF650" s="60"/>
      <c r="LGG650" s="61"/>
      <c r="LGH650" s="104"/>
      <c r="LGI650" s="60"/>
      <c r="LGJ650" s="61"/>
      <c r="LGK650" s="104"/>
      <c r="LGL650" s="60"/>
      <c r="LGM650" s="61"/>
      <c r="LGN650" s="104"/>
      <c r="LGO650" s="60"/>
      <c r="LGP650" s="61"/>
      <c r="LGQ650" s="104"/>
      <c r="LGR650" s="60"/>
      <c r="LGS650" s="61"/>
      <c r="LGT650" s="104"/>
      <c r="LGU650" s="60"/>
      <c r="LGV650" s="61"/>
      <c r="LGW650" s="104"/>
      <c r="LGX650" s="60"/>
      <c r="LGY650" s="61"/>
      <c r="LGZ650" s="104"/>
      <c r="LHA650" s="60"/>
      <c r="LHB650" s="61"/>
      <c r="LHC650" s="104"/>
      <c r="LHD650" s="60"/>
      <c r="LHE650" s="61"/>
      <c r="LHF650" s="104"/>
      <c r="LHG650" s="60"/>
      <c r="LHH650" s="61"/>
      <c r="LHI650" s="104"/>
      <c r="LHJ650" s="60"/>
      <c r="LHK650" s="61"/>
      <c r="LHL650" s="104"/>
      <c r="LHM650" s="60"/>
      <c r="LHN650" s="61"/>
      <c r="LHO650" s="104"/>
      <c r="LHP650" s="60"/>
      <c r="LHQ650" s="61"/>
      <c r="LHR650" s="104"/>
      <c r="LHS650" s="60"/>
      <c r="LHT650" s="61"/>
      <c r="LHU650" s="104"/>
      <c r="LHV650" s="60"/>
      <c r="LHW650" s="61"/>
      <c r="LHX650" s="104"/>
      <c r="LHY650" s="60"/>
      <c r="LHZ650" s="61"/>
      <c r="LIA650" s="104"/>
      <c r="LIB650" s="60"/>
      <c r="LIC650" s="61"/>
      <c r="LID650" s="104"/>
      <c r="LIE650" s="60"/>
      <c r="LIF650" s="61"/>
      <c r="LIG650" s="104"/>
      <c r="LIH650" s="60"/>
      <c r="LII650" s="61"/>
      <c r="LIJ650" s="104"/>
      <c r="LIK650" s="60"/>
      <c r="LIL650" s="61"/>
      <c r="LIM650" s="104"/>
      <c r="LIN650" s="60"/>
      <c r="LIO650" s="61"/>
      <c r="LIP650" s="104"/>
      <c r="LIQ650" s="60"/>
      <c r="LIR650" s="61"/>
      <c r="LIS650" s="104"/>
      <c r="LIT650" s="60"/>
      <c r="LIU650" s="61"/>
      <c r="LIV650" s="104"/>
      <c r="LIW650" s="60"/>
      <c r="LIX650" s="61"/>
      <c r="LIY650" s="104"/>
      <c r="LIZ650" s="60"/>
      <c r="LJA650" s="61"/>
      <c r="LJB650" s="104"/>
      <c r="LJC650" s="60"/>
      <c r="LJD650" s="61"/>
      <c r="LJE650" s="104"/>
      <c r="LJF650" s="60"/>
      <c r="LJG650" s="61"/>
      <c r="LJH650" s="104"/>
      <c r="LJI650" s="60"/>
      <c r="LJJ650" s="61"/>
      <c r="LJK650" s="104"/>
      <c r="LJL650" s="60"/>
      <c r="LJM650" s="61"/>
      <c r="LJN650" s="104"/>
      <c r="LJO650" s="60"/>
      <c r="LJP650" s="61"/>
      <c r="LJQ650" s="104"/>
      <c r="LJR650" s="60"/>
      <c r="LJS650" s="61"/>
      <c r="LJT650" s="104"/>
      <c r="LJU650" s="60"/>
      <c r="LJV650" s="61"/>
      <c r="LJW650" s="104"/>
      <c r="LJX650" s="60"/>
      <c r="LJY650" s="61"/>
      <c r="LJZ650" s="104"/>
      <c r="LKA650" s="60"/>
      <c r="LKB650" s="61"/>
      <c r="LKC650" s="104"/>
      <c r="LKD650" s="60"/>
      <c r="LKE650" s="61"/>
      <c r="LKF650" s="104"/>
      <c r="LKG650" s="60"/>
      <c r="LKH650" s="61"/>
      <c r="LKI650" s="104"/>
      <c r="LKJ650" s="60"/>
      <c r="LKK650" s="61"/>
      <c r="LKL650" s="104"/>
      <c r="LKM650" s="60"/>
      <c r="LKN650" s="61"/>
      <c r="LKO650" s="104"/>
      <c r="LKP650" s="60"/>
      <c r="LKQ650" s="61"/>
      <c r="LKR650" s="104"/>
      <c r="LKS650" s="60"/>
      <c r="LKT650" s="61"/>
      <c r="LKU650" s="104"/>
      <c r="LKV650" s="60"/>
      <c r="LKW650" s="61"/>
      <c r="LKX650" s="104"/>
      <c r="LKY650" s="60"/>
      <c r="LKZ650" s="61"/>
      <c r="LLA650" s="104"/>
      <c r="LLB650" s="60"/>
      <c r="LLC650" s="61"/>
      <c r="LLD650" s="104"/>
      <c r="LLE650" s="60"/>
      <c r="LLF650" s="61"/>
      <c r="LLG650" s="104"/>
      <c r="LLH650" s="60"/>
      <c r="LLI650" s="61"/>
      <c r="LLJ650" s="104"/>
      <c r="LLK650" s="60"/>
      <c r="LLL650" s="61"/>
      <c r="LLM650" s="104"/>
      <c r="LLN650" s="60"/>
      <c r="LLO650" s="61"/>
      <c r="LLP650" s="104"/>
      <c r="LLQ650" s="60"/>
      <c r="LLR650" s="61"/>
      <c r="LLS650" s="104"/>
      <c r="LLT650" s="60"/>
      <c r="LLU650" s="61"/>
      <c r="LLV650" s="104"/>
      <c r="LLW650" s="60"/>
      <c r="LLX650" s="61"/>
      <c r="LLY650" s="104"/>
      <c r="LLZ650" s="60"/>
      <c r="LMA650" s="61"/>
      <c r="LMB650" s="104"/>
      <c r="LMC650" s="60"/>
      <c r="LMD650" s="61"/>
      <c r="LME650" s="104"/>
      <c r="LMF650" s="60"/>
      <c r="LMG650" s="61"/>
      <c r="LMH650" s="104"/>
      <c r="LMI650" s="60"/>
      <c r="LMJ650" s="61"/>
      <c r="LMK650" s="104"/>
      <c r="LML650" s="60"/>
      <c r="LMM650" s="61"/>
      <c r="LMN650" s="104"/>
      <c r="LMO650" s="60"/>
      <c r="LMP650" s="61"/>
      <c r="LMQ650" s="104"/>
      <c r="LMR650" s="60"/>
      <c r="LMS650" s="61"/>
      <c r="LMT650" s="104"/>
      <c r="LMU650" s="60"/>
      <c r="LMV650" s="61"/>
      <c r="LMW650" s="104"/>
      <c r="LMX650" s="60"/>
      <c r="LMY650" s="61"/>
      <c r="LMZ650" s="104"/>
      <c r="LNA650" s="60"/>
      <c r="LNB650" s="61"/>
      <c r="LNC650" s="104"/>
      <c r="LND650" s="60"/>
      <c r="LNE650" s="61"/>
      <c r="LNF650" s="104"/>
      <c r="LNG650" s="60"/>
      <c r="LNH650" s="61"/>
      <c r="LNI650" s="104"/>
      <c r="LNJ650" s="60"/>
      <c r="LNK650" s="61"/>
      <c r="LNL650" s="104"/>
      <c r="LNM650" s="60"/>
      <c r="LNN650" s="61"/>
      <c r="LNO650" s="104"/>
      <c r="LNP650" s="60"/>
      <c r="LNQ650" s="61"/>
      <c r="LNR650" s="104"/>
      <c r="LNS650" s="60"/>
      <c r="LNT650" s="61"/>
      <c r="LNU650" s="104"/>
      <c r="LNV650" s="60"/>
      <c r="LNW650" s="61"/>
      <c r="LNX650" s="104"/>
      <c r="LNY650" s="60"/>
      <c r="LNZ650" s="61"/>
      <c r="LOA650" s="104"/>
      <c r="LOB650" s="60"/>
      <c r="LOC650" s="61"/>
      <c r="LOD650" s="104"/>
      <c r="LOE650" s="60"/>
      <c r="LOF650" s="61"/>
      <c r="LOG650" s="104"/>
      <c r="LOH650" s="60"/>
      <c r="LOI650" s="61"/>
      <c r="LOJ650" s="104"/>
      <c r="LOK650" s="60"/>
      <c r="LOL650" s="61"/>
      <c r="LOM650" s="104"/>
      <c r="LON650" s="60"/>
      <c r="LOO650" s="61"/>
      <c r="LOP650" s="104"/>
      <c r="LOQ650" s="60"/>
      <c r="LOR650" s="61"/>
      <c r="LOS650" s="104"/>
      <c r="LOT650" s="60"/>
      <c r="LOU650" s="61"/>
      <c r="LOV650" s="104"/>
      <c r="LOW650" s="60"/>
      <c r="LOX650" s="61"/>
      <c r="LOY650" s="104"/>
      <c r="LOZ650" s="60"/>
      <c r="LPA650" s="61"/>
      <c r="LPB650" s="104"/>
      <c r="LPC650" s="60"/>
      <c r="LPD650" s="61"/>
      <c r="LPE650" s="104"/>
      <c r="LPF650" s="60"/>
      <c r="LPG650" s="61"/>
      <c r="LPH650" s="104"/>
      <c r="LPI650" s="60"/>
      <c r="LPJ650" s="61"/>
      <c r="LPK650" s="104"/>
      <c r="LPL650" s="60"/>
      <c r="LPM650" s="61"/>
      <c r="LPN650" s="104"/>
      <c r="LPO650" s="60"/>
      <c r="LPP650" s="61"/>
      <c r="LPQ650" s="104"/>
      <c r="LPR650" s="60"/>
      <c r="LPS650" s="61"/>
      <c r="LPT650" s="104"/>
      <c r="LPU650" s="60"/>
      <c r="LPV650" s="61"/>
      <c r="LPW650" s="104"/>
      <c r="LPX650" s="60"/>
      <c r="LPY650" s="61"/>
      <c r="LPZ650" s="104"/>
      <c r="LQA650" s="60"/>
      <c r="LQB650" s="61"/>
      <c r="LQC650" s="104"/>
      <c r="LQD650" s="60"/>
      <c r="LQE650" s="61"/>
      <c r="LQF650" s="104"/>
      <c r="LQG650" s="60"/>
      <c r="LQH650" s="61"/>
      <c r="LQI650" s="104"/>
      <c r="LQJ650" s="60"/>
      <c r="LQK650" s="61"/>
      <c r="LQL650" s="104"/>
      <c r="LQM650" s="60"/>
      <c r="LQN650" s="61"/>
      <c r="LQO650" s="104"/>
      <c r="LQP650" s="60"/>
      <c r="LQQ650" s="61"/>
      <c r="LQR650" s="104"/>
      <c r="LQS650" s="60"/>
      <c r="LQT650" s="61"/>
      <c r="LQU650" s="104"/>
      <c r="LQV650" s="60"/>
      <c r="LQW650" s="61"/>
      <c r="LQX650" s="104"/>
      <c r="LQY650" s="60"/>
      <c r="LQZ650" s="61"/>
      <c r="LRA650" s="104"/>
      <c r="LRB650" s="60"/>
      <c r="LRC650" s="61"/>
      <c r="LRD650" s="104"/>
      <c r="LRE650" s="60"/>
      <c r="LRF650" s="61"/>
      <c r="LRG650" s="104"/>
      <c r="LRH650" s="60"/>
      <c r="LRI650" s="61"/>
      <c r="LRJ650" s="104"/>
      <c r="LRK650" s="60"/>
      <c r="LRL650" s="61"/>
      <c r="LRM650" s="104"/>
      <c r="LRN650" s="60"/>
      <c r="LRO650" s="61"/>
      <c r="LRP650" s="104"/>
      <c r="LRQ650" s="60"/>
      <c r="LRR650" s="61"/>
      <c r="LRS650" s="104"/>
      <c r="LRT650" s="60"/>
      <c r="LRU650" s="61"/>
      <c r="LRV650" s="104"/>
      <c r="LRW650" s="60"/>
      <c r="LRX650" s="61"/>
      <c r="LRY650" s="104"/>
      <c r="LRZ650" s="60"/>
      <c r="LSA650" s="61"/>
      <c r="LSB650" s="104"/>
      <c r="LSC650" s="60"/>
      <c r="LSD650" s="61"/>
      <c r="LSE650" s="104"/>
      <c r="LSF650" s="60"/>
      <c r="LSG650" s="61"/>
      <c r="LSH650" s="104"/>
      <c r="LSI650" s="60"/>
      <c r="LSJ650" s="61"/>
      <c r="LSK650" s="104"/>
      <c r="LSL650" s="60"/>
      <c r="LSM650" s="61"/>
      <c r="LSN650" s="104"/>
      <c r="LSO650" s="60"/>
      <c r="LSP650" s="61"/>
      <c r="LSQ650" s="104"/>
      <c r="LSR650" s="60"/>
      <c r="LSS650" s="61"/>
      <c r="LST650" s="104"/>
      <c r="LSU650" s="60"/>
      <c r="LSV650" s="61"/>
      <c r="LSW650" s="104"/>
      <c r="LSX650" s="60"/>
      <c r="LSY650" s="61"/>
      <c r="LSZ650" s="104"/>
      <c r="LTA650" s="60"/>
      <c r="LTB650" s="61"/>
      <c r="LTC650" s="104"/>
      <c r="LTD650" s="60"/>
      <c r="LTE650" s="61"/>
      <c r="LTF650" s="104"/>
      <c r="LTG650" s="60"/>
      <c r="LTH650" s="61"/>
      <c r="LTI650" s="104"/>
      <c r="LTJ650" s="60"/>
      <c r="LTK650" s="61"/>
      <c r="LTL650" s="104"/>
      <c r="LTM650" s="60"/>
      <c r="LTN650" s="61"/>
      <c r="LTO650" s="104"/>
      <c r="LTP650" s="60"/>
      <c r="LTQ650" s="61"/>
      <c r="LTR650" s="104"/>
      <c r="LTS650" s="60"/>
      <c r="LTT650" s="61"/>
      <c r="LTU650" s="104"/>
      <c r="LTV650" s="60"/>
      <c r="LTW650" s="61"/>
      <c r="LTX650" s="104"/>
      <c r="LTY650" s="60"/>
      <c r="LTZ650" s="61"/>
      <c r="LUA650" s="104"/>
      <c r="LUB650" s="60"/>
      <c r="LUC650" s="61"/>
      <c r="LUD650" s="104"/>
      <c r="LUE650" s="60"/>
      <c r="LUF650" s="61"/>
      <c r="LUG650" s="104"/>
      <c r="LUH650" s="60"/>
      <c r="LUI650" s="61"/>
      <c r="LUJ650" s="104"/>
      <c r="LUK650" s="60"/>
      <c r="LUL650" s="61"/>
      <c r="LUM650" s="104"/>
      <c r="LUN650" s="60"/>
      <c r="LUO650" s="61"/>
      <c r="LUP650" s="104"/>
      <c r="LUQ650" s="60"/>
      <c r="LUR650" s="61"/>
      <c r="LUS650" s="104"/>
      <c r="LUT650" s="60"/>
      <c r="LUU650" s="61"/>
      <c r="LUV650" s="104"/>
      <c r="LUW650" s="60"/>
      <c r="LUX650" s="61"/>
      <c r="LUY650" s="104"/>
      <c r="LUZ650" s="60"/>
      <c r="LVA650" s="61"/>
      <c r="LVB650" s="104"/>
      <c r="LVC650" s="60"/>
      <c r="LVD650" s="61"/>
      <c r="LVE650" s="104"/>
      <c r="LVF650" s="60"/>
      <c r="LVG650" s="61"/>
      <c r="LVH650" s="104"/>
      <c r="LVI650" s="60"/>
      <c r="LVJ650" s="61"/>
      <c r="LVK650" s="104"/>
      <c r="LVL650" s="60"/>
      <c r="LVM650" s="61"/>
      <c r="LVN650" s="104"/>
      <c r="LVO650" s="60"/>
      <c r="LVP650" s="61"/>
      <c r="LVQ650" s="104"/>
      <c r="LVR650" s="60"/>
      <c r="LVS650" s="61"/>
      <c r="LVT650" s="104"/>
      <c r="LVU650" s="60"/>
      <c r="LVV650" s="61"/>
      <c r="LVW650" s="104"/>
      <c r="LVX650" s="60"/>
      <c r="LVY650" s="61"/>
      <c r="LVZ650" s="104"/>
      <c r="LWA650" s="60"/>
      <c r="LWB650" s="61"/>
      <c r="LWC650" s="104"/>
      <c r="LWD650" s="60"/>
      <c r="LWE650" s="61"/>
      <c r="LWF650" s="104"/>
      <c r="LWG650" s="60"/>
      <c r="LWH650" s="61"/>
      <c r="LWI650" s="104"/>
      <c r="LWJ650" s="60"/>
      <c r="LWK650" s="61"/>
      <c r="LWL650" s="104"/>
      <c r="LWM650" s="60"/>
      <c r="LWN650" s="61"/>
      <c r="LWO650" s="104"/>
      <c r="LWP650" s="60"/>
      <c r="LWQ650" s="61"/>
      <c r="LWR650" s="104"/>
      <c r="LWS650" s="60"/>
      <c r="LWT650" s="61"/>
      <c r="LWU650" s="104"/>
      <c r="LWV650" s="60"/>
      <c r="LWW650" s="61"/>
      <c r="LWX650" s="104"/>
      <c r="LWY650" s="60"/>
      <c r="LWZ650" s="61"/>
      <c r="LXA650" s="104"/>
      <c r="LXB650" s="60"/>
      <c r="LXC650" s="61"/>
      <c r="LXD650" s="104"/>
      <c r="LXE650" s="60"/>
      <c r="LXF650" s="61"/>
      <c r="LXG650" s="104"/>
      <c r="LXH650" s="60"/>
      <c r="LXI650" s="61"/>
      <c r="LXJ650" s="104"/>
      <c r="LXK650" s="60"/>
      <c r="LXL650" s="61"/>
      <c r="LXM650" s="104"/>
      <c r="LXN650" s="60"/>
      <c r="LXO650" s="61"/>
      <c r="LXP650" s="104"/>
      <c r="LXQ650" s="60"/>
      <c r="LXR650" s="61"/>
      <c r="LXS650" s="104"/>
      <c r="LXT650" s="60"/>
      <c r="LXU650" s="61"/>
      <c r="LXV650" s="104"/>
      <c r="LXW650" s="60"/>
      <c r="LXX650" s="61"/>
      <c r="LXY650" s="104"/>
      <c r="LXZ650" s="60"/>
      <c r="LYA650" s="61"/>
      <c r="LYB650" s="104"/>
      <c r="LYC650" s="60"/>
      <c r="LYD650" s="61"/>
      <c r="LYE650" s="104"/>
      <c r="LYF650" s="60"/>
      <c r="LYG650" s="61"/>
      <c r="LYH650" s="104"/>
      <c r="LYI650" s="60"/>
      <c r="LYJ650" s="61"/>
      <c r="LYK650" s="104"/>
      <c r="LYL650" s="60"/>
      <c r="LYM650" s="61"/>
      <c r="LYN650" s="104"/>
      <c r="LYO650" s="60"/>
      <c r="LYP650" s="61"/>
      <c r="LYQ650" s="104"/>
      <c r="LYR650" s="60"/>
      <c r="LYS650" s="61"/>
      <c r="LYT650" s="104"/>
      <c r="LYU650" s="60"/>
      <c r="LYV650" s="61"/>
      <c r="LYW650" s="104"/>
      <c r="LYX650" s="60"/>
      <c r="LYY650" s="61"/>
      <c r="LYZ650" s="104"/>
      <c r="LZA650" s="60"/>
      <c r="LZB650" s="61"/>
      <c r="LZC650" s="104"/>
      <c r="LZD650" s="60"/>
      <c r="LZE650" s="61"/>
      <c r="LZF650" s="104"/>
      <c r="LZG650" s="60"/>
      <c r="LZH650" s="61"/>
      <c r="LZI650" s="104"/>
      <c r="LZJ650" s="60"/>
      <c r="LZK650" s="61"/>
      <c r="LZL650" s="104"/>
      <c r="LZM650" s="60"/>
      <c r="LZN650" s="61"/>
      <c r="LZO650" s="104"/>
      <c r="LZP650" s="60"/>
      <c r="LZQ650" s="61"/>
      <c r="LZR650" s="104"/>
      <c r="LZS650" s="60"/>
      <c r="LZT650" s="61"/>
      <c r="LZU650" s="104"/>
      <c r="LZV650" s="60"/>
      <c r="LZW650" s="61"/>
      <c r="LZX650" s="104"/>
      <c r="LZY650" s="60"/>
      <c r="LZZ650" s="61"/>
      <c r="MAA650" s="104"/>
      <c r="MAB650" s="60"/>
      <c r="MAC650" s="61"/>
      <c r="MAD650" s="104"/>
      <c r="MAE650" s="60"/>
      <c r="MAF650" s="61"/>
      <c r="MAG650" s="104"/>
      <c r="MAH650" s="60"/>
      <c r="MAI650" s="61"/>
      <c r="MAJ650" s="104"/>
      <c r="MAK650" s="60"/>
      <c r="MAL650" s="61"/>
      <c r="MAM650" s="104"/>
      <c r="MAN650" s="60"/>
      <c r="MAO650" s="61"/>
      <c r="MAP650" s="104"/>
      <c r="MAQ650" s="60"/>
      <c r="MAR650" s="61"/>
      <c r="MAS650" s="104"/>
      <c r="MAT650" s="60"/>
      <c r="MAU650" s="61"/>
      <c r="MAV650" s="104"/>
      <c r="MAW650" s="60"/>
      <c r="MAX650" s="61"/>
      <c r="MAY650" s="104"/>
      <c r="MAZ650" s="60"/>
      <c r="MBA650" s="61"/>
      <c r="MBB650" s="104"/>
      <c r="MBC650" s="60"/>
      <c r="MBD650" s="61"/>
      <c r="MBE650" s="104"/>
      <c r="MBF650" s="60"/>
      <c r="MBG650" s="61"/>
      <c r="MBH650" s="104"/>
      <c r="MBI650" s="60"/>
      <c r="MBJ650" s="61"/>
      <c r="MBK650" s="104"/>
      <c r="MBL650" s="60"/>
      <c r="MBM650" s="61"/>
      <c r="MBN650" s="104"/>
      <c r="MBO650" s="60"/>
      <c r="MBP650" s="61"/>
      <c r="MBQ650" s="104"/>
      <c r="MBR650" s="60"/>
      <c r="MBS650" s="61"/>
      <c r="MBT650" s="104"/>
      <c r="MBU650" s="60"/>
      <c r="MBV650" s="61"/>
      <c r="MBW650" s="104"/>
      <c r="MBX650" s="60"/>
      <c r="MBY650" s="61"/>
      <c r="MBZ650" s="104"/>
      <c r="MCA650" s="60"/>
      <c r="MCB650" s="61"/>
      <c r="MCC650" s="104"/>
      <c r="MCD650" s="60"/>
      <c r="MCE650" s="61"/>
      <c r="MCF650" s="104"/>
      <c r="MCG650" s="60"/>
      <c r="MCH650" s="61"/>
      <c r="MCI650" s="104"/>
      <c r="MCJ650" s="60"/>
      <c r="MCK650" s="61"/>
      <c r="MCL650" s="104"/>
      <c r="MCM650" s="60"/>
      <c r="MCN650" s="61"/>
      <c r="MCO650" s="104"/>
      <c r="MCP650" s="60"/>
      <c r="MCQ650" s="61"/>
      <c r="MCR650" s="104"/>
      <c r="MCS650" s="60"/>
      <c r="MCT650" s="61"/>
      <c r="MCU650" s="104"/>
      <c r="MCV650" s="60"/>
      <c r="MCW650" s="61"/>
      <c r="MCX650" s="104"/>
      <c r="MCY650" s="60"/>
      <c r="MCZ650" s="61"/>
      <c r="MDA650" s="104"/>
      <c r="MDB650" s="60"/>
      <c r="MDC650" s="61"/>
      <c r="MDD650" s="104"/>
      <c r="MDE650" s="60"/>
      <c r="MDF650" s="61"/>
      <c r="MDG650" s="104"/>
      <c r="MDH650" s="60"/>
      <c r="MDI650" s="61"/>
      <c r="MDJ650" s="104"/>
      <c r="MDK650" s="60"/>
      <c r="MDL650" s="61"/>
      <c r="MDM650" s="104"/>
      <c r="MDN650" s="60"/>
      <c r="MDO650" s="61"/>
      <c r="MDP650" s="104"/>
      <c r="MDQ650" s="60"/>
      <c r="MDR650" s="61"/>
      <c r="MDS650" s="104"/>
      <c r="MDT650" s="60"/>
      <c r="MDU650" s="61"/>
      <c r="MDV650" s="104"/>
      <c r="MDW650" s="60"/>
      <c r="MDX650" s="61"/>
      <c r="MDY650" s="104"/>
      <c r="MDZ650" s="60"/>
      <c r="MEA650" s="61"/>
      <c r="MEB650" s="104"/>
      <c r="MEC650" s="60"/>
      <c r="MED650" s="61"/>
      <c r="MEE650" s="104"/>
      <c r="MEF650" s="60"/>
      <c r="MEG650" s="61"/>
      <c r="MEH650" s="104"/>
      <c r="MEI650" s="60"/>
      <c r="MEJ650" s="61"/>
      <c r="MEK650" s="104"/>
      <c r="MEL650" s="60"/>
      <c r="MEM650" s="61"/>
      <c r="MEN650" s="104"/>
      <c r="MEO650" s="60"/>
      <c r="MEP650" s="61"/>
      <c r="MEQ650" s="104"/>
      <c r="MER650" s="60"/>
      <c r="MES650" s="61"/>
      <c r="MET650" s="104"/>
      <c r="MEU650" s="60"/>
      <c r="MEV650" s="61"/>
      <c r="MEW650" s="104"/>
      <c r="MEX650" s="60"/>
      <c r="MEY650" s="61"/>
      <c r="MEZ650" s="104"/>
      <c r="MFA650" s="60"/>
      <c r="MFB650" s="61"/>
      <c r="MFC650" s="104"/>
      <c r="MFD650" s="60"/>
      <c r="MFE650" s="61"/>
      <c r="MFF650" s="104"/>
      <c r="MFG650" s="60"/>
      <c r="MFH650" s="61"/>
      <c r="MFI650" s="104"/>
      <c r="MFJ650" s="60"/>
      <c r="MFK650" s="61"/>
      <c r="MFL650" s="104"/>
      <c r="MFM650" s="60"/>
      <c r="MFN650" s="61"/>
      <c r="MFO650" s="104"/>
      <c r="MFP650" s="60"/>
      <c r="MFQ650" s="61"/>
      <c r="MFR650" s="104"/>
      <c r="MFS650" s="60"/>
      <c r="MFT650" s="61"/>
      <c r="MFU650" s="104"/>
      <c r="MFV650" s="60"/>
      <c r="MFW650" s="61"/>
      <c r="MFX650" s="104"/>
      <c r="MFY650" s="60"/>
      <c r="MFZ650" s="61"/>
      <c r="MGA650" s="104"/>
      <c r="MGB650" s="60"/>
      <c r="MGC650" s="61"/>
      <c r="MGD650" s="104"/>
      <c r="MGE650" s="60"/>
      <c r="MGF650" s="61"/>
      <c r="MGG650" s="104"/>
      <c r="MGH650" s="60"/>
      <c r="MGI650" s="61"/>
      <c r="MGJ650" s="104"/>
      <c r="MGK650" s="60"/>
      <c r="MGL650" s="61"/>
      <c r="MGM650" s="104"/>
      <c r="MGN650" s="60"/>
      <c r="MGO650" s="61"/>
      <c r="MGP650" s="104"/>
      <c r="MGQ650" s="60"/>
      <c r="MGR650" s="61"/>
      <c r="MGS650" s="104"/>
      <c r="MGT650" s="60"/>
      <c r="MGU650" s="61"/>
      <c r="MGV650" s="104"/>
      <c r="MGW650" s="60"/>
      <c r="MGX650" s="61"/>
      <c r="MGY650" s="104"/>
      <c r="MGZ650" s="60"/>
      <c r="MHA650" s="61"/>
      <c r="MHB650" s="104"/>
      <c r="MHC650" s="60"/>
      <c r="MHD650" s="61"/>
      <c r="MHE650" s="104"/>
      <c r="MHF650" s="60"/>
      <c r="MHG650" s="61"/>
      <c r="MHH650" s="104"/>
      <c r="MHI650" s="60"/>
      <c r="MHJ650" s="61"/>
      <c r="MHK650" s="104"/>
      <c r="MHL650" s="60"/>
      <c r="MHM650" s="61"/>
      <c r="MHN650" s="104"/>
      <c r="MHO650" s="60"/>
      <c r="MHP650" s="61"/>
      <c r="MHQ650" s="104"/>
      <c r="MHR650" s="60"/>
      <c r="MHS650" s="61"/>
      <c r="MHT650" s="104"/>
      <c r="MHU650" s="60"/>
      <c r="MHV650" s="61"/>
      <c r="MHW650" s="104"/>
      <c r="MHX650" s="60"/>
      <c r="MHY650" s="61"/>
      <c r="MHZ650" s="104"/>
      <c r="MIA650" s="60"/>
      <c r="MIB650" s="61"/>
      <c r="MIC650" s="104"/>
      <c r="MID650" s="60"/>
      <c r="MIE650" s="61"/>
      <c r="MIF650" s="104"/>
      <c r="MIG650" s="60"/>
      <c r="MIH650" s="61"/>
      <c r="MII650" s="104"/>
      <c r="MIJ650" s="60"/>
      <c r="MIK650" s="61"/>
      <c r="MIL650" s="104"/>
      <c r="MIM650" s="60"/>
      <c r="MIN650" s="61"/>
      <c r="MIO650" s="104"/>
      <c r="MIP650" s="60"/>
      <c r="MIQ650" s="61"/>
      <c r="MIR650" s="104"/>
      <c r="MIS650" s="60"/>
      <c r="MIT650" s="61"/>
      <c r="MIU650" s="104"/>
      <c r="MIV650" s="60"/>
      <c r="MIW650" s="61"/>
      <c r="MIX650" s="104"/>
      <c r="MIY650" s="60"/>
      <c r="MIZ650" s="61"/>
      <c r="MJA650" s="104"/>
      <c r="MJB650" s="60"/>
      <c r="MJC650" s="61"/>
      <c r="MJD650" s="104"/>
      <c r="MJE650" s="60"/>
      <c r="MJF650" s="61"/>
      <c r="MJG650" s="104"/>
      <c r="MJH650" s="60"/>
      <c r="MJI650" s="61"/>
      <c r="MJJ650" s="104"/>
      <c r="MJK650" s="60"/>
      <c r="MJL650" s="61"/>
      <c r="MJM650" s="104"/>
      <c r="MJN650" s="60"/>
      <c r="MJO650" s="61"/>
      <c r="MJP650" s="104"/>
      <c r="MJQ650" s="60"/>
      <c r="MJR650" s="61"/>
      <c r="MJS650" s="104"/>
      <c r="MJT650" s="60"/>
      <c r="MJU650" s="61"/>
      <c r="MJV650" s="104"/>
      <c r="MJW650" s="60"/>
      <c r="MJX650" s="61"/>
      <c r="MJY650" s="104"/>
      <c r="MJZ650" s="60"/>
      <c r="MKA650" s="61"/>
      <c r="MKB650" s="104"/>
      <c r="MKC650" s="60"/>
      <c r="MKD650" s="61"/>
      <c r="MKE650" s="104"/>
      <c r="MKF650" s="60"/>
      <c r="MKG650" s="61"/>
      <c r="MKH650" s="104"/>
      <c r="MKI650" s="60"/>
      <c r="MKJ650" s="61"/>
      <c r="MKK650" s="104"/>
      <c r="MKL650" s="60"/>
      <c r="MKM650" s="61"/>
      <c r="MKN650" s="104"/>
      <c r="MKO650" s="60"/>
      <c r="MKP650" s="61"/>
      <c r="MKQ650" s="104"/>
      <c r="MKR650" s="60"/>
      <c r="MKS650" s="61"/>
      <c r="MKT650" s="104"/>
      <c r="MKU650" s="60"/>
      <c r="MKV650" s="61"/>
      <c r="MKW650" s="104"/>
      <c r="MKX650" s="60"/>
      <c r="MKY650" s="61"/>
      <c r="MKZ650" s="104"/>
      <c r="MLA650" s="60"/>
      <c r="MLB650" s="61"/>
      <c r="MLC650" s="104"/>
      <c r="MLD650" s="60"/>
      <c r="MLE650" s="61"/>
      <c r="MLF650" s="104"/>
      <c r="MLG650" s="60"/>
      <c r="MLH650" s="61"/>
      <c r="MLI650" s="104"/>
      <c r="MLJ650" s="60"/>
      <c r="MLK650" s="61"/>
      <c r="MLL650" s="104"/>
      <c r="MLM650" s="60"/>
      <c r="MLN650" s="61"/>
      <c r="MLO650" s="104"/>
      <c r="MLP650" s="60"/>
      <c r="MLQ650" s="61"/>
      <c r="MLR650" s="104"/>
      <c r="MLS650" s="60"/>
      <c r="MLT650" s="61"/>
      <c r="MLU650" s="104"/>
      <c r="MLV650" s="60"/>
      <c r="MLW650" s="61"/>
      <c r="MLX650" s="104"/>
      <c r="MLY650" s="60"/>
      <c r="MLZ650" s="61"/>
      <c r="MMA650" s="104"/>
      <c r="MMB650" s="60"/>
      <c r="MMC650" s="61"/>
      <c r="MMD650" s="104"/>
      <c r="MME650" s="60"/>
      <c r="MMF650" s="61"/>
      <c r="MMG650" s="104"/>
      <c r="MMH650" s="60"/>
      <c r="MMI650" s="61"/>
      <c r="MMJ650" s="104"/>
      <c r="MMK650" s="60"/>
      <c r="MML650" s="61"/>
      <c r="MMM650" s="104"/>
      <c r="MMN650" s="60"/>
      <c r="MMO650" s="61"/>
      <c r="MMP650" s="104"/>
      <c r="MMQ650" s="60"/>
      <c r="MMR650" s="61"/>
      <c r="MMS650" s="104"/>
      <c r="MMT650" s="60"/>
      <c r="MMU650" s="61"/>
      <c r="MMV650" s="104"/>
      <c r="MMW650" s="60"/>
      <c r="MMX650" s="61"/>
      <c r="MMY650" s="104"/>
      <c r="MMZ650" s="60"/>
      <c r="MNA650" s="61"/>
      <c r="MNB650" s="104"/>
      <c r="MNC650" s="60"/>
      <c r="MND650" s="61"/>
      <c r="MNE650" s="104"/>
      <c r="MNF650" s="60"/>
      <c r="MNG650" s="61"/>
      <c r="MNH650" s="104"/>
      <c r="MNI650" s="60"/>
      <c r="MNJ650" s="61"/>
      <c r="MNK650" s="104"/>
      <c r="MNL650" s="60"/>
      <c r="MNM650" s="61"/>
      <c r="MNN650" s="104"/>
      <c r="MNO650" s="60"/>
      <c r="MNP650" s="61"/>
      <c r="MNQ650" s="104"/>
      <c r="MNR650" s="60"/>
      <c r="MNS650" s="61"/>
      <c r="MNT650" s="104"/>
      <c r="MNU650" s="60"/>
      <c r="MNV650" s="61"/>
      <c r="MNW650" s="104"/>
      <c r="MNX650" s="60"/>
      <c r="MNY650" s="61"/>
      <c r="MNZ650" s="104"/>
      <c r="MOA650" s="60"/>
      <c r="MOB650" s="61"/>
      <c r="MOC650" s="104"/>
      <c r="MOD650" s="60"/>
      <c r="MOE650" s="61"/>
      <c r="MOF650" s="104"/>
      <c r="MOG650" s="60"/>
      <c r="MOH650" s="61"/>
      <c r="MOI650" s="104"/>
      <c r="MOJ650" s="60"/>
      <c r="MOK650" s="61"/>
      <c r="MOL650" s="104"/>
      <c r="MOM650" s="60"/>
      <c r="MON650" s="61"/>
      <c r="MOO650" s="104"/>
      <c r="MOP650" s="60"/>
      <c r="MOQ650" s="61"/>
      <c r="MOR650" s="104"/>
      <c r="MOS650" s="60"/>
      <c r="MOT650" s="61"/>
      <c r="MOU650" s="104"/>
      <c r="MOV650" s="60"/>
      <c r="MOW650" s="61"/>
      <c r="MOX650" s="104"/>
      <c r="MOY650" s="60"/>
      <c r="MOZ650" s="61"/>
      <c r="MPA650" s="104"/>
      <c r="MPB650" s="60"/>
      <c r="MPC650" s="61"/>
      <c r="MPD650" s="104"/>
      <c r="MPE650" s="60"/>
      <c r="MPF650" s="61"/>
      <c r="MPG650" s="104"/>
      <c r="MPH650" s="60"/>
      <c r="MPI650" s="61"/>
      <c r="MPJ650" s="104"/>
      <c r="MPK650" s="60"/>
      <c r="MPL650" s="61"/>
      <c r="MPM650" s="104"/>
      <c r="MPN650" s="60"/>
      <c r="MPO650" s="61"/>
      <c r="MPP650" s="104"/>
      <c r="MPQ650" s="60"/>
      <c r="MPR650" s="61"/>
      <c r="MPS650" s="104"/>
      <c r="MPT650" s="60"/>
      <c r="MPU650" s="61"/>
      <c r="MPV650" s="104"/>
      <c r="MPW650" s="60"/>
      <c r="MPX650" s="61"/>
      <c r="MPY650" s="104"/>
      <c r="MPZ650" s="60"/>
      <c r="MQA650" s="61"/>
      <c r="MQB650" s="104"/>
      <c r="MQC650" s="60"/>
      <c r="MQD650" s="61"/>
      <c r="MQE650" s="104"/>
      <c r="MQF650" s="60"/>
      <c r="MQG650" s="61"/>
      <c r="MQH650" s="104"/>
      <c r="MQI650" s="60"/>
      <c r="MQJ650" s="61"/>
      <c r="MQK650" s="104"/>
      <c r="MQL650" s="60"/>
      <c r="MQM650" s="61"/>
      <c r="MQN650" s="104"/>
      <c r="MQO650" s="60"/>
      <c r="MQP650" s="61"/>
      <c r="MQQ650" s="104"/>
      <c r="MQR650" s="60"/>
      <c r="MQS650" s="61"/>
      <c r="MQT650" s="104"/>
      <c r="MQU650" s="60"/>
      <c r="MQV650" s="61"/>
      <c r="MQW650" s="104"/>
      <c r="MQX650" s="60"/>
      <c r="MQY650" s="61"/>
      <c r="MQZ650" s="104"/>
      <c r="MRA650" s="60"/>
      <c r="MRB650" s="61"/>
      <c r="MRC650" s="104"/>
      <c r="MRD650" s="60"/>
      <c r="MRE650" s="61"/>
      <c r="MRF650" s="104"/>
      <c r="MRG650" s="60"/>
      <c r="MRH650" s="61"/>
      <c r="MRI650" s="104"/>
      <c r="MRJ650" s="60"/>
      <c r="MRK650" s="61"/>
      <c r="MRL650" s="104"/>
      <c r="MRM650" s="60"/>
      <c r="MRN650" s="61"/>
      <c r="MRO650" s="104"/>
      <c r="MRP650" s="60"/>
      <c r="MRQ650" s="61"/>
      <c r="MRR650" s="104"/>
      <c r="MRS650" s="60"/>
      <c r="MRT650" s="61"/>
      <c r="MRU650" s="104"/>
      <c r="MRV650" s="60"/>
      <c r="MRW650" s="61"/>
      <c r="MRX650" s="104"/>
      <c r="MRY650" s="60"/>
      <c r="MRZ650" s="61"/>
      <c r="MSA650" s="104"/>
      <c r="MSB650" s="60"/>
      <c r="MSC650" s="61"/>
      <c r="MSD650" s="104"/>
      <c r="MSE650" s="60"/>
      <c r="MSF650" s="61"/>
      <c r="MSG650" s="104"/>
      <c r="MSH650" s="60"/>
      <c r="MSI650" s="61"/>
      <c r="MSJ650" s="104"/>
      <c r="MSK650" s="60"/>
      <c r="MSL650" s="61"/>
      <c r="MSM650" s="104"/>
      <c r="MSN650" s="60"/>
      <c r="MSO650" s="61"/>
      <c r="MSP650" s="104"/>
      <c r="MSQ650" s="60"/>
      <c r="MSR650" s="61"/>
      <c r="MSS650" s="104"/>
      <c r="MST650" s="60"/>
      <c r="MSU650" s="61"/>
      <c r="MSV650" s="104"/>
      <c r="MSW650" s="60"/>
      <c r="MSX650" s="61"/>
      <c r="MSY650" s="104"/>
      <c r="MSZ650" s="60"/>
      <c r="MTA650" s="61"/>
      <c r="MTB650" s="104"/>
      <c r="MTC650" s="60"/>
      <c r="MTD650" s="61"/>
      <c r="MTE650" s="104"/>
      <c r="MTF650" s="60"/>
      <c r="MTG650" s="61"/>
      <c r="MTH650" s="104"/>
      <c r="MTI650" s="60"/>
      <c r="MTJ650" s="61"/>
      <c r="MTK650" s="104"/>
      <c r="MTL650" s="60"/>
      <c r="MTM650" s="61"/>
      <c r="MTN650" s="104"/>
      <c r="MTO650" s="60"/>
      <c r="MTP650" s="61"/>
      <c r="MTQ650" s="104"/>
      <c r="MTR650" s="60"/>
      <c r="MTS650" s="61"/>
      <c r="MTT650" s="104"/>
      <c r="MTU650" s="60"/>
      <c r="MTV650" s="61"/>
      <c r="MTW650" s="104"/>
      <c r="MTX650" s="60"/>
      <c r="MTY650" s="61"/>
      <c r="MTZ650" s="104"/>
      <c r="MUA650" s="60"/>
      <c r="MUB650" s="61"/>
      <c r="MUC650" s="104"/>
      <c r="MUD650" s="60"/>
      <c r="MUE650" s="61"/>
      <c r="MUF650" s="104"/>
      <c r="MUG650" s="60"/>
      <c r="MUH650" s="61"/>
      <c r="MUI650" s="104"/>
      <c r="MUJ650" s="60"/>
      <c r="MUK650" s="61"/>
      <c r="MUL650" s="104"/>
      <c r="MUM650" s="60"/>
      <c r="MUN650" s="61"/>
      <c r="MUO650" s="104"/>
      <c r="MUP650" s="60"/>
      <c r="MUQ650" s="61"/>
      <c r="MUR650" s="104"/>
      <c r="MUS650" s="60"/>
      <c r="MUT650" s="61"/>
      <c r="MUU650" s="104"/>
      <c r="MUV650" s="60"/>
      <c r="MUW650" s="61"/>
      <c r="MUX650" s="104"/>
      <c r="MUY650" s="60"/>
      <c r="MUZ650" s="61"/>
      <c r="MVA650" s="104"/>
      <c r="MVB650" s="60"/>
      <c r="MVC650" s="61"/>
      <c r="MVD650" s="104"/>
      <c r="MVE650" s="60"/>
      <c r="MVF650" s="61"/>
      <c r="MVG650" s="104"/>
      <c r="MVH650" s="60"/>
      <c r="MVI650" s="61"/>
      <c r="MVJ650" s="104"/>
      <c r="MVK650" s="60"/>
      <c r="MVL650" s="61"/>
      <c r="MVM650" s="104"/>
      <c r="MVN650" s="60"/>
      <c r="MVO650" s="61"/>
      <c r="MVP650" s="104"/>
      <c r="MVQ650" s="60"/>
      <c r="MVR650" s="61"/>
      <c r="MVS650" s="104"/>
      <c r="MVT650" s="60"/>
      <c r="MVU650" s="61"/>
      <c r="MVV650" s="104"/>
      <c r="MVW650" s="60"/>
      <c r="MVX650" s="61"/>
      <c r="MVY650" s="104"/>
      <c r="MVZ650" s="60"/>
      <c r="MWA650" s="61"/>
      <c r="MWB650" s="104"/>
      <c r="MWC650" s="60"/>
      <c r="MWD650" s="61"/>
      <c r="MWE650" s="104"/>
      <c r="MWF650" s="60"/>
      <c r="MWG650" s="61"/>
      <c r="MWH650" s="104"/>
      <c r="MWI650" s="60"/>
      <c r="MWJ650" s="61"/>
      <c r="MWK650" s="104"/>
      <c r="MWL650" s="60"/>
      <c r="MWM650" s="61"/>
      <c r="MWN650" s="104"/>
      <c r="MWO650" s="60"/>
      <c r="MWP650" s="61"/>
      <c r="MWQ650" s="104"/>
      <c r="MWR650" s="60"/>
      <c r="MWS650" s="61"/>
      <c r="MWT650" s="104"/>
      <c r="MWU650" s="60"/>
      <c r="MWV650" s="61"/>
      <c r="MWW650" s="104"/>
      <c r="MWX650" s="60"/>
      <c r="MWY650" s="61"/>
      <c r="MWZ650" s="104"/>
      <c r="MXA650" s="60"/>
      <c r="MXB650" s="61"/>
      <c r="MXC650" s="104"/>
      <c r="MXD650" s="60"/>
      <c r="MXE650" s="61"/>
      <c r="MXF650" s="104"/>
      <c r="MXG650" s="60"/>
      <c r="MXH650" s="61"/>
      <c r="MXI650" s="104"/>
      <c r="MXJ650" s="60"/>
      <c r="MXK650" s="61"/>
      <c r="MXL650" s="104"/>
      <c r="MXM650" s="60"/>
      <c r="MXN650" s="61"/>
      <c r="MXO650" s="104"/>
      <c r="MXP650" s="60"/>
      <c r="MXQ650" s="61"/>
      <c r="MXR650" s="104"/>
      <c r="MXS650" s="60"/>
      <c r="MXT650" s="61"/>
      <c r="MXU650" s="104"/>
      <c r="MXV650" s="60"/>
      <c r="MXW650" s="61"/>
      <c r="MXX650" s="104"/>
      <c r="MXY650" s="60"/>
      <c r="MXZ650" s="61"/>
      <c r="MYA650" s="104"/>
      <c r="MYB650" s="60"/>
      <c r="MYC650" s="61"/>
      <c r="MYD650" s="104"/>
      <c r="MYE650" s="60"/>
      <c r="MYF650" s="61"/>
      <c r="MYG650" s="104"/>
      <c r="MYH650" s="60"/>
      <c r="MYI650" s="61"/>
      <c r="MYJ650" s="104"/>
      <c r="MYK650" s="60"/>
      <c r="MYL650" s="61"/>
      <c r="MYM650" s="104"/>
      <c r="MYN650" s="60"/>
      <c r="MYO650" s="61"/>
      <c r="MYP650" s="104"/>
      <c r="MYQ650" s="60"/>
      <c r="MYR650" s="61"/>
      <c r="MYS650" s="104"/>
      <c r="MYT650" s="60"/>
      <c r="MYU650" s="61"/>
      <c r="MYV650" s="104"/>
      <c r="MYW650" s="60"/>
      <c r="MYX650" s="61"/>
      <c r="MYY650" s="104"/>
      <c r="MYZ650" s="60"/>
      <c r="MZA650" s="61"/>
      <c r="MZB650" s="104"/>
      <c r="MZC650" s="60"/>
      <c r="MZD650" s="61"/>
      <c r="MZE650" s="104"/>
      <c r="MZF650" s="60"/>
      <c r="MZG650" s="61"/>
      <c r="MZH650" s="104"/>
      <c r="MZI650" s="60"/>
      <c r="MZJ650" s="61"/>
      <c r="MZK650" s="104"/>
      <c r="MZL650" s="60"/>
      <c r="MZM650" s="61"/>
      <c r="MZN650" s="104"/>
      <c r="MZO650" s="60"/>
      <c r="MZP650" s="61"/>
      <c r="MZQ650" s="104"/>
      <c r="MZR650" s="60"/>
      <c r="MZS650" s="61"/>
      <c r="MZT650" s="104"/>
      <c r="MZU650" s="60"/>
      <c r="MZV650" s="61"/>
      <c r="MZW650" s="104"/>
      <c r="MZX650" s="60"/>
      <c r="MZY650" s="61"/>
      <c r="MZZ650" s="104"/>
      <c r="NAA650" s="60"/>
      <c r="NAB650" s="61"/>
      <c r="NAC650" s="104"/>
      <c r="NAD650" s="60"/>
      <c r="NAE650" s="61"/>
      <c r="NAF650" s="104"/>
      <c r="NAG650" s="60"/>
      <c r="NAH650" s="61"/>
      <c r="NAI650" s="104"/>
      <c r="NAJ650" s="60"/>
      <c r="NAK650" s="61"/>
      <c r="NAL650" s="104"/>
      <c r="NAM650" s="60"/>
      <c r="NAN650" s="61"/>
      <c r="NAO650" s="104"/>
      <c r="NAP650" s="60"/>
      <c r="NAQ650" s="61"/>
      <c r="NAR650" s="104"/>
      <c r="NAS650" s="60"/>
      <c r="NAT650" s="61"/>
      <c r="NAU650" s="104"/>
      <c r="NAV650" s="60"/>
      <c r="NAW650" s="61"/>
      <c r="NAX650" s="104"/>
      <c r="NAY650" s="60"/>
      <c r="NAZ650" s="61"/>
      <c r="NBA650" s="104"/>
      <c r="NBB650" s="60"/>
      <c r="NBC650" s="61"/>
      <c r="NBD650" s="104"/>
      <c r="NBE650" s="60"/>
      <c r="NBF650" s="61"/>
      <c r="NBG650" s="104"/>
      <c r="NBH650" s="60"/>
      <c r="NBI650" s="61"/>
      <c r="NBJ650" s="104"/>
      <c r="NBK650" s="60"/>
      <c r="NBL650" s="61"/>
      <c r="NBM650" s="104"/>
      <c r="NBN650" s="60"/>
      <c r="NBO650" s="61"/>
      <c r="NBP650" s="104"/>
      <c r="NBQ650" s="60"/>
      <c r="NBR650" s="61"/>
      <c r="NBS650" s="104"/>
      <c r="NBT650" s="60"/>
      <c r="NBU650" s="61"/>
      <c r="NBV650" s="104"/>
      <c r="NBW650" s="60"/>
      <c r="NBX650" s="61"/>
      <c r="NBY650" s="104"/>
      <c r="NBZ650" s="60"/>
      <c r="NCA650" s="61"/>
      <c r="NCB650" s="104"/>
      <c r="NCC650" s="60"/>
      <c r="NCD650" s="61"/>
      <c r="NCE650" s="104"/>
      <c r="NCF650" s="60"/>
      <c r="NCG650" s="61"/>
      <c r="NCH650" s="104"/>
      <c r="NCI650" s="60"/>
      <c r="NCJ650" s="61"/>
      <c r="NCK650" s="104"/>
      <c r="NCL650" s="60"/>
      <c r="NCM650" s="61"/>
      <c r="NCN650" s="104"/>
      <c r="NCO650" s="60"/>
      <c r="NCP650" s="61"/>
      <c r="NCQ650" s="104"/>
      <c r="NCR650" s="60"/>
      <c r="NCS650" s="61"/>
      <c r="NCT650" s="104"/>
      <c r="NCU650" s="60"/>
      <c r="NCV650" s="61"/>
      <c r="NCW650" s="104"/>
      <c r="NCX650" s="60"/>
      <c r="NCY650" s="61"/>
      <c r="NCZ650" s="104"/>
      <c r="NDA650" s="60"/>
      <c r="NDB650" s="61"/>
      <c r="NDC650" s="104"/>
      <c r="NDD650" s="60"/>
      <c r="NDE650" s="61"/>
      <c r="NDF650" s="104"/>
      <c r="NDG650" s="60"/>
      <c r="NDH650" s="61"/>
      <c r="NDI650" s="104"/>
      <c r="NDJ650" s="60"/>
      <c r="NDK650" s="61"/>
      <c r="NDL650" s="104"/>
      <c r="NDM650" s="60"/>
      <c r="NDN650" s="61"/>
      <c r="NDO650" s="104"/>
      <c r="NDP650" s="60"/>
      <c r="NDQ650" s="61"/>
      <c r="NDR650" s="104"/>
      <c r="NDS650" s="60"/>
      <c r="NDT650" s="61"/>
      <c r="NDU650" s="104"/>
      <c r="NDV650" s="60"/>
      <c r="NDW650" s="61"/>
      <c r="NDX650" s="104"/>
      <c r="NDY650" s="60"/>
      <c r="NDZ650" s="61"/>
      <c r="NEA650" s="104"/>
      <c r="NEB650" s="60"/>
      <c r="NEC650" s="61"/>
      <c r="NED650" s="104"/>
      <c r="NEE650" s="60"/>
      <c r="NEF650" s="61"/>
      <c r="NEG650" s="104"/>
      <c r="NEH650" s="60"/>
      <c r="NEI650" s="61"/>
      <c r="NEJ650" s="104"/>
      <c r="NEK650" s="60"/>
      <c r="NEL650" s="61"/>
      <c r="NEM650" s="104"/>
      <c r="NEN650" s="60"/>
      <c r="NEO650" s="61"/>
      <c r="NEP650" s="104"/>
      <c r="NEQ650" s="60"/>
      <c r="NER650" s="61"/>
      <c r="NES650" s="104"/>
      <c r="NET650" s="60"/>
      <c r="NEU650" s="61"/>
      <c r="NEV650" s="104"/>
      <c r="NEW650" s="60"/>
      <c r="NEX650" s="61"/>
      <c r="NEY650" s="104"/>
      <c r="NEZ650" s="60"/>
      <c r="NFA650" s="61"/>
      <c r="NFB650" s="104"/>
      <c r="NFC650" s="60"/>
      <c r="NFD650" s="61"/>
      <c r="NFE650" s="104"/>
      <c r="NFF650" s="60"/>
      <c r="NFG650" s="61"/>
      <c r="NFH650" s="104"/>
      <c r="NFI650" s="60"/>
      <c r="NFJ650" s="61"/>
      <c r="NFK650" s="104"/>
      <c r="NFL650" s="60"/>
      <c r="NFM650" s="61"/>
      <c r="NFN650" s="104"/>
      <c r="NFO650" s="60"/>
      <c r="NFP650" s="61"/>
      <c r="NFQ650" s="104"/>
      <c r="NFR650" s="60"/>
      <c r="NFS650" s="61"/>
      <c r="NFT650" s="104"/>
      <c r="NFU650" s="60"/>
      <c r="NFV650" s="61"/>
      <c r="NFW650" s="104"/>
      <c r="NFX650" s="60"/>
      <c r="NFY650" s="61"/>
      <c r="NFZ650" s="104"/>
      <c r="NGA650" s="60"/>
      <c r="NGB650" s="61"/>
      <c r="NGC650" s="104"/>
      <c r="NGD650" s="60"/>
      <c r="NGE650" s="61"/>
      <c r="NGF650" s="104"/>
      <c r="NGG650" s="60"/>
      <c r="NGH650" s="61"/>
      <c r="NGI650" s="104"/>
      <c r="NGJ650" s="60"/>
      <c r="NGK650" s="61"/>
      <c r="NGL650" s="104"/>
      <c r="NGM650" s="60"/>
      <c r="NGN650" s="61"/>
      <c r="NGO650" s="104"/>
      <c r="NGP650" s="60"/>
      <c r="NGQ650" s="61"/>
      <c r="NGR650" s="104"/>
      <c r="NGS650" s="60"/>
      <c r="NGT650" s="61"/>
      <c r="NGU650" s="104"/>
      <c r="NGV650" s="60"/>
      <c r="NGW650" s="61"/>
      <c r="NGX650" s="104"/>
      <c r="NGY650" s="60"/>
      <c r="NGZ650" s="61"/>
      <c r="NHA650" s="104"/>
      <c r="NHB650" s="60"/>
      <c r="NHC650" s="61"/>
      <c r="NHD650" s="104"/>
      <c r="NHE650" s="60"/>
      <c r="NHF650" s="61"/>
      <c r="NHG650" s="104"/>
      <c r="NHH650" s="60"/>
      <c r="NHI650" s="61"/>
      <c r="NHJ650" s="104"/>
      <c r="NHK650" s="60"/>
      <c r="NHL650" s="61"/>
      <c r="NHM650" s="104"/>
      <c r="NHN650" s="60"/>
      <c r="NHO650" s="61"/>
      <c r="NHP650" s="104"/>
      <c r="NHQ650" s="60"/>
      <c r="NHR650" s="61"/>
      <c r="NHS650" s="104"/>
      <c r="NHT650" s="60"/>
      <c r="NHU650" s="61"/>
      <c r="NHV650" s="104"/>
      <c r="NHW650" s="60"/>
      <c r="NHX650" s="61"/>
      <c r="NHY650" s="104"/>
      <c r="NHZ650" s="60"/>
      <c r="NIA650" s="61"/>
      <c r="NIB650" s="104"/>
      <c r="NIC650" s="60"/>
      <c r="NID650" s="61"/>
      <c r="NIE650" s="104"/>
      <c r="NIF650" s="60"/>
      <c r="NIG650" s="61"/>
      <c r="NIH650" s="104"/>
      <c r="NII650" s="60"/>
      <c r="NIJ650" s="61"/>
      <c r="NIK650" s="104"/>
      <c r="NIL650" s="60"/>
      <c r="NIM650" s="61"/>
      <c r="NIN650" s="104"/>
      <c r="NIO650" s="60"/>
      <c r="NIP650" s="61"/>
      <c r="NIQ650" s="104"/>
      <c r="NIR650" s="60"/>
      <c r="NIS650" s="61"/>
      <c r="NIT650" s="104"/>
      <c r="NIU650" s="60"/>
      <c r="NIV650" s="61"/>
      <c r="NIW650" s="104"/>
      <c r="NIX650" s="60"/>
      <c r="NIY650" s="61"/>
      <c r="NIZ650" s="104"/>
      <c r="NJA650" s="60"/>
      <c r="NJB650" s="61"/>
      <c r="NJC650" s="104"/>
      <c r="NJD650" s="60"/>
      <c r="NJE650" s="61"/>
      <c r="NJF650" s="104"/>
      <c r="NJG650" s="60"/>
      <c r="NJH650" s="61"/>
      <c r="NJI650" s="104"/>
      <c r="NJJ650" s="60"/>
      <c r="NJK650" s="61"/>
      <c r="NJL650" s="104"/>
      <c r="NJM650" s="60"/>
      <c r="NJN650" s="61"/>
      <c r="NJO650" s="104"/>
      <c r="NJP650" s="60"/>
      <c r="NJQ650" s="61"/>
      <c r="NJR650" s="104"/>
      <c r="NJS650" s="60"/>
      <c r="NJT650" s="61"/>
      <c r="NJU650" s="104"/>
      <c r="NJV650" s="60"/>
      <c r="NJW650" s="61"/>
      <c r="NJX650" s="104"/>
      <c r="NJY650" s="60"/>
      <c r="NJZ650" s="61"/>
      <c r="NKA650" s="104"/>
      <c r="NKB650" s="60"/>
      <c r="NKC650" s="61"/>
      <c r="NKD650" s="104"/>
      <c r="NKE650" s="60"/>
      <c r="NKF650" s="61"/>
      <c r="NKG650" s="104"/>
      <c r="NKH650" s="60"/>
      <c r="NKI650" s="61"/>
      <c r="NKJ650" s="104"/>
      <c r="NKK650" s="60"/>
      <c r="NKL650" s="61"/>
      <c r="NKM650" s="104"/>
      <c r="NKN650" s="60"/>
      <c r="NKO650" s="61"/>
      <c r="NKP650" s="104"/>
      <c r="NKQ650" s="60"/>
      <c r="NKR650" s="61"/>
      <c r="NKS650" s="104"/>
      <c r="NKT650" s="60"/>
      <c r="NKU650" s="61"/>
      <c r="NKV650" s="104"/>
      <c r="NKW650" s="60"/>
      <c r="NKX650" s="61"/>
      <c r="NKY650" s="104"/>
      <c r="NKZ650" s="60"/>
      <c r="NLA650" s="61"/>
      <c r="NLB650" s="104"/>
      <c r="NLC650" s="60"/>
      <c r="NLD650" s="61"/>
      <c r="NLE650" s="104"/>
      <c r="NLF650" s="60"/>
      <c r="NLG650" s="61"/>
      <c r="NLH650" s="104"/>
      <c r="NLI650" s="60"/>
      <c r="NLJ650" s="61"/>
      <c r="NLK650" s="104"/>
      <c r="NLL650" s="60"/>
      <c r="NLM650" s="61"/>
      <c r="NLN650" s="104"/>
      <c r="NLO650" s="60"/>
      <c r="NLP650" s="61"/>
      <c r="NLQ650" s="104"/>
      <c r="NLR650" s="60"/>
      <c r="NLS650" s="61"/>
      <c r="NLT650" s="104"/>
      <c r="NLU650" s="60"/>
      <c r="NLV650" s="61"/>
      <c r="NLW650" s="104"/>
      <c r="NLX650" s="60"/>
      <c r="NLY650" s="61"/>
      <c r="NLZ650" s="104"/>
      <c r="NMA650" s="60"/>
      <c r="NMB650" s="61"/>
      <c r="NMC650" s="104"/>
      <c r="NMD650" s="60"/>
      <c r="NME650" s="61"/>
      <c r="NMF650" s="104"/>
      <c r="NMG650" s="60"/>
      <c r="NMH650" s="61"/>
      <c r="NMI650" s="104"/>
      <c r="NMJ650" s="60"/>
      <c r="NMK650" s="61"/>
      <c r="NML650" s="104"/>
      <c r="NMM650" s="60"/>
      <c r="NMN650" s="61"/>
      <c r="NMO650" s="104"/>
      <c r="NMP650" s="60"/>
      <c r="NMQ650" s="61"/>
      <c r="NMR650" s="104"/>
      <c r="NMS650" s="60"/>
      <c r="NMT650" s="61"/>
      <c r="NMU650" s="104"/>
      <c r="NMV650" s="60"/>
      <c r="NMW650" s="61"/>
      <c r="NMX650" s="104"/>
      <c r="NMY650" s="60"/>
      <c r="NMZ650" s="61"/>
      <c r="NNA650" s="104"/>
      <c r="NNB650" s="60"/>
      <c r="NNC650" s="61"/>
      <c r="NND650" s="104"/>
      <c r="NNE650" s="60"/>
      <c r="NNF650" s="61"/>
      <c r="NNG650" s="104"/>
      <c r="NNH650" s="60"/>
      <c r="NNI650" s="61"/>
      <c r="NNJ650" s="104"/>
      <c r="NNK650" s="60"/>
      <c r="NNL650" s="61"/>
      <c r="NNM650" s="104"/>
      <c r="NNN650" s="60"/>
      <c r="NNO650" s="61"/>
      <c r="NNP650" s="104"/>
      <c r="NNQ650" s="60"/>
      <c r="NNR650" s="61"/>
      <c r="NNS650" s="104"/>
      <c r="NNT650" s="60"/>
      <c r="NNU650" s="61"/>
      <c r="NNV650" s="104"/>
      <c r="NNW650" s="60"/>
      <c r="NNX650" s="61"/>
      <c r="NNY650" s="104"/>
      <c r="NNZ650" s="60"/>
      <c r="NOA650" s="61"/>
      <c r="NOB650" s="104"/>
      <c r="NOC650" s="60"/>
      <c r="NOD650" s="61"/>
      <c r="NOE650" s="104"/>
      <c r="NOF650" s="60"/>
      <c r="NOG650" s="61"/>
      <c r="NOH650" s="104"/>
      <c r="NOI650" s="60"/>
      <c r="NOJ650" s="61"/>
      <c r="NOK650" s="104"/>
      <c r="NOL650" s="60"/>
      <c r="NOM650" s="61"/>
      <c r="NON650" s="104"/>
      <c r="NOO650" s="60"/>
      <c r="NOP650" s="61"/>
      <c r="NOQ650" s="104"/>
      <c r="NOR650" s="60"/>
      <c r="NOS650" s="61"/>
      <c r="NOT650" s="104"/>
      <c r="NOU650" s="60"/>
      <c r="NOV650" s="61"/>
      <c r="NOW650" s="104"/>
      <c r="NOX650" s="60"/>
      <c r="NOY650" s="61"/>
      <c r="NOZ650" s="104"/>
      <c r="NPA650" s="60"/>
      <c r="NPB650" s="61"/>
      <c r="NPC650" s="104"/>
      <c r="NPD650" s="60"/>
      <c r="NPE650" s="61"/>
      <c r="NPF650" s="104"/>
      <c r="NPG650" s="60"/>
      <c r="NPH650" s="61"/>
      <c r="NPI650" s="104"/>
      <c r="NPJ650" s="60"/>
      <c r="NPK650" s="61"/>
      <c r="NPL650" s="104"/>
      <c r="NPM650" s="60"/>
      <c r="NPN650" s="61"/>
      <c r="NPO650" s="104"/>
      <c r="NPP650" s="60"/>
      <c r="NPQ650" s="61"/>
      <c r="NPR650" s="104"/>
      <c r="NPS650" s="60"/>
      <c r="NPT650" s="61"/>
      <c r="NPU650" s="104"/>
      <c r="NPV650" s="60"/>
      <c r="NPW650" s="61"/>
      <c r="NPX650" s="104"/>
      <c r="NPY650" s="60"/>
      <c r="NPZ650" s="61"/>
      <c r="NQA650" s="104"/>
      <c r="NQB650" s="60"/>
      <c r="NQC650" s="61"/>
      <c r="NQD650" s="104"/>
      <c r="NQE650" s="60"/>
      <c r="NQF650" s="61"/>
      <c r="NQG650" s="104"/>
      <c r="NQH650" s="60"/>
      <c r="NQI650" s="61"/>
      <c r="NQJ650" s="104"/>
      <c r="NQK650" s="60"/>
      <c r="NQL650" s="61"/>
      <c r="NQM650" s="104"/>
      <c r="NQN650" s="60"/>
      <c r="NQO650" s="61"/>
      <c r="NQP650" s="104"/>
      <c r="NQQ650" s="60"/>
      <c r="NQR650" s="61"/>
      <c r="NQS650" s="104"/>
      <c r="NQT650" s="60"/>
      <c r="NQU650" s="61"/>
      <c r="NQV650" s="104"/>
      <c r="NQW650" s="60"/>
      <c r="NQX650" s="61"/>
      <c r="NQY650" s="104"/>
      <c r="NQZ650" s="60"/>
      <c r="NRA650" s="61"/>
      <c r="NRB650" s="104"/>
      <c r="NRC650" s="60"/>
      <c r="NRD650" s="61"/>
      <c r="NRE650" s="104"/>
      <c r="NRF650" s="60"/>
      <c r="NRG650" s="61"/>
      <c r="NRH650" s="104"/>
      <c r="NRI650" s="60"/>
      <c r="NRJ650" s="61"/>
      <c r="NRK650" s="104"/>
      <c r="NRL650" s="60"/>
      <c r="NRM650" s="61"/>
      <c r="NRN650" s="104"/>
      <c r="NRO650" s="60"/>
      <c r="NRP650" s="61"/>
      <c r="NRQ650" s="104"/>
      <c r="NRR650" s="60"/>
      <c r="NRS650" s="61"/>
      <c r="NRT650" s="104"/>
      <c r="NRU650" s="60"/>
      <c r="NRV650" s="61"/>
      <c r="NRW650" s="104"/>
      <c r="NRX650" s="60"/>
      <c r="NRY650" s="61"/>
      <c r="NRZ650" s="104"/>
      <c r="NSA650" s="60"/>
      <c r="NSB650" s="61"/>
      <c r="NSC650" s="104"/>
      <c r="NSD650" s="60"/>
      <c r="NSE650" s="61"/>
      <c r="NSF650" s="104"/>
      <c r="NSG650" s="60"/>
      <c r="NSH650" s="61"/>
      <c r="NSI650" s="104"/>
      <c r="NSJ650" s="60"/>
      <c r="NSK650" s="61"/>
      <c r="NSL650" s="104"/>
      <c r="NSM650" s="60"/>
      <c r="NSN650" s="61"/>
      <c r="NSO650" s="104"/>
      <c r="NSP650" s="60"/>
      <c r="NSQ650" s="61"/>
      <c r="NSR650" s="104"/>
      <c r="NSS650" s="60"/>
      <c r="NST650" s="61"/>
      <c r="NSU650" s="104"/>
      <c r="NSV650" s="60"/>
      <c r="NSW650" s="61"/>
      <c r="NSX650" s="104"/>
      <c r="NSY650" s="60"/>
      <c r="NSZ650" s="61"/>
      <c r="NTA650" s="104"/>
      <c r="NTB650" s="60"/>
      <c r="NTC650" s="61"/>
      <c r="NTD650" s="104"/>
      <c r="NTE650" s="60"/>
      <c r="NTF650" s="61"/>
      <c r="NTG650" s="104"/>
      <c r="NTH650" s="60"/>
      <c r="NTI650" s="61"/>
      <c r="NTJ650" s="104"/>
      <c r="NTK650" s="60"/>
      <c r="NTL650" s="61"/>
      <c r="NTM650" s="104"/>
      <c r="NTN650" s="60"/>
      <c r="NTO650" s="61"/>
      <c r="NTP650" s="104"/>
      <c r="NTQ650" s="60"/>
      <c r="NTR650" s="61"/>
      <c r="NTS650" s="104"/>
      <c r="NTT650" s="60"/>
      <c r="NTU650" s="61"/>
      <c r="NTV650" s="104"/>
      <c r="NTW650" s="60"/>
      <c r="NTX650" s="61"/>
      <c r="NTY650" s="104"/>
      <c r="NTZ650" s="60"/>
      <c r="NUA650" s="61"/>
      <c r="NUB650" s="104"/>
      <c r="NUC650" s="60"/>
      <c r="NUD650" s="61"/>
      <c r="NUE650" s="104"/>
      <c r="NUF650" s="60"/>
      <c r="NUG650" s="61"/>
      <c r="NUH650" s="104"/>
      <c r="NUI650" s="60"/>
      <c r="NUJ650" s="61"/>
      <c r="NUK650" s="104"/>
      <c r="NUL650" s="60"/>
      <c r="NUM650" s="61"/>
      <c r="NUN650" s="104"/>
      <c r="NUO650" s="60"/>
      <c r="NUP650" s="61"/>
      <c r="NUQ650" s="104"/>
      <c r="NUR650" s="60"/>
      <c r="NUS650" s="61"/>
      <c r="NUT650" s="104"/>
      <c r="NUU650" s="60"/>
      <c r="NUV650" s="61"/>
      <c r="NUW650" s="104"/>
      <c r="NUX650" s="60"/>
      <c r="NUY650" s="61"/>
      <c r="NUZ650" s="104"/>
      <c r="NVA650" s="60"/>
      <c r="NVB650" s="61"/>
      <c r="NVC650" s="104"/>
      <c r="NVD650" s="60"/>
      <c r="NVE650" s="61"/>
      <c r="NVF650" s="104"/>
      <c r="NVG650" s="60"/>
      <c r="NVH650" s="61"/>
      <c r="NVI650" s="104"/>
      <c r="NVJ650" s="60"/>
      <c r="NVK650" s="61"/>
      <c r="NVL650" s="104"/>
      <c r="NVM650" s="60"/>
      <c r="NVN650" s="61"/>
      <c r="NVO650" s="104"/>
      <c r="NVP650" s="60"/>
      <c r="NVQ650" s="61"/>
      <c r="NVR650" s="104"/>
      <c r="NVS650" s="60"/>
      <c r="NVT650" s="61"/>
      <c r="NVU650" s="104"/>
      <c r="NVV650" s="60"/>
      <c r="NVW650" s="61"/>
      <c r="NVX650" s="104"/>
      <c r="NVY650" s="60"/>
      <c r="NVZ650" s="61"/>
      <c r="NWA650" s="104"/>
      <c r="NWB650" s="60"/>
      <c r="NWC650" s="61"/>
      <c r="NWD650" s="104"/>
      <c r="NWE650" s="60"/>
      <c r="NWF650" s="61"/>
      <c r="NWG650" s="104"/>
      <c r="NWH650" s="60"/>
      <c r="NWI650" s="61"/>
      <c r="NWJ650" s="104"/>
      <c r="NWK650" s="60"/>
      <c r="NWL650" s="61"/>
      <c r="NWM650" s="104"/>
      <c r="NWN650" s="60"/>
      <c r="NWO650" s="61"/>
      <c r="NWP650" s="104"/>
      <c r="NWQ650" s="60"/>
      <c r="NWR650" s="61"/>
      <c r="NWS650" s="104"/>
      <c r="NWT650" s="60"/>
      <c r="NWU650" s="61"/>
      <c r="NWV650" s="104"/>
      <c r="NWW650" s="60"/>
      <c r="NWX650" s="61"/>
      <c r="NWY650" s="104"/>
      <c r="NWZ650" s="60"/>
      <c r="NXA650" s="61"/>
      <c r="NXB650" s="104"/>
      <c r="NXC650" s="60"/>
      <c r="NXD650" s="61"/>
      <c r="NXE650" s="104"/>
      <c r="NXF650" s="60"/>
      <c r="NXG650" s="61"/>
      <c r="NXH650" s="104"/>
      <c r="NXI650" s="60"/>
      <c r="NXJ650" s="61"/>
      <c r="NXK650" s="104"/>
      <c r="NXL650" s="60"/>
      <c r="NXM650" s="61"/>
      <c r="NXN650" s="104"/>
      <c r="NXO650" s="60"/>
      <c r="NXP650" s="61"/>
      <c r="NXQ650" s="104"/>
      <c r="NXR650" s="60"/>
      <c r="NXS650" s="61"/>
      <c r="NXT650" s="104"/>
      <c r="NXU650" s="60"/>
      <c r="NXV650" s="61"/>
      <c r="NXW650" s="104"/>
      <c r="NXX650" s="60"/>
      <c r="NXY650" s="61"/>
      <c r="NXZ650" s="104"/>
      <c r="NYA650" s="60"/>
      <c r="NYB650" s="61"/>
      <c r="NYC650" s="104"/>
      <c r="NYD650" s="60"/>
      <c r="NYE650" s="61"/>
      <c r="NYF650" s="104"/>
      <c r="NYG650" s="60"/>
      <c r="NYH650" s="61"/>
      <c r="NYI650" s="104"/>
      <c r="NYJ650" s="60"/>
      <c r="NYK650" s="61"/>
      <c r="NYL650" s="104"/>
      <c r="NYM650" s="60"/>
      <c r="NYN650" s="61"/>
      <c r="NYO650" s="104"/>
      <c r="NYP650" s="60"/>
      <c r="NYQ650" s="61"/>
      <c r="NYR650" s="104"/>
      <c r="NYS650" s="60"/>
      <c r="NYT650" s="61"/>
      <c r="NYU650" s="104"/>
      <c r="NYV650" s="60"/>
      <c r="NYW650" s="61"/>
      <c r="NYX650" s="104"/>
      <c r="NYY650" s="60"/>
      <c r="NYZ650" s="61"/>
      <c r="NZA650" s="104"/>
      <c r="NZB650" s="60"/>
      <c r="NZC650" s="61"/>
      <c r="NZD650" s="104"/>
      <c r="NZE650" s="60"/>
      <c r="NZF650" s="61"/>
      <c r="NZG650" s="104"/>
      <c r="NZH650" s="60"/>
      <c r="NZI650" s="61"/>
      <c r="NZJ650" s="104"/>
      <c r="NZK650" s="60"/>
      <c r="NZL650" s="61"/>
      <c r="NZM650" s="104"/>
      <c r="NZN650" s="60"/>
      <c r="NZO650" s="61"/>
      <c r="NZP650" s="104"/>
      <c r="NZQ650" s="60"/>
      <c r="NZR650" s="61"/>
      <c r="NZS650" s="104"/>
      <c r="NZT650" s="60"/>
      <c r="NZU650" s="61"/>
      <c r="NZV650" s="104"/>
      <c r="NZW650" s="60"/>
      <c r="NZX650" s="61"/>
      <c r="NZY650" s="104"/>
      <c r="NZZ650" s="60"/>
      <c r="OAA650" s="61"/>
      <c r="OAB650" s="104"/>
      <c r="OAC650" s="60"/>
      <c r="OAD650" s="61"/>
      <c r="OAE650" s="104"/>
      <c r="OAF650" s="60"/>
      <c r="OAG650" s="61"/>
      <c r="OAH650" s="104"/>
      <c r="OAI650" s="60"/>
      <c r="OAJ650" s="61"/>
      <c r="OAK650" s="104"/>
      <c r="OAL650" s="60"/>
      <c r="OAM650" s="61"/>
      <c r="OAN650" s="104"/>
      <c r="OAO650" s="60"/>
      <c r="OAP650" s="61"/>
      <c r="OAQ650" s="104"/>
      <c r="OAR650" s="60"/>
      <c r="OAS650" s="61"/>
      <c r="OAT650" s="104"/>
      <c r="OAU650" s="60"/>
      <c r="OAV650" s="61"/>
      <c r="OAW650" s="104"/>
      <c r="OAX650" s="60"/>
      <c r="OAY650" s="61"/>
      <c r="OAZ650" s="104"/>
      <c r="OBA650" s="60"/>
      <c r="OBB650" s="61"/>
      <c r="OBC650" s="104"/>
      <c r="OBD650" s="60"/>
      <c r="OBE650" s="61"/>
      <c r="OBF650" s="104"/>
      <c r="OBG650" s="60"/>
      <c r="OBH650" s="61"/>
      <c r="OBI650" s="104"/>
      <c r="OBJ650" s="60"/>
      <c r="OBK650" s="61"/>
      <c r="OBL650" s="104"/>
      <c r="OBM650" s="60"/>
      <c r="OBN650" s="61"/>
      <c r="OBO650" s="104"/>
      <c r="OBP650" s="60"/>
      <c r="OBQ650" s="61"/>
      <c r="OBR650" s="104"/>
      <c r="OBS650" s="60"/>
      <c r="OBT650" s="61"/>
      <c r="OBU650" s="104"/>
      <c r="OBV650" s="60"/>
      <c r="OBW650" s="61"/>
      <c r="OBX650" s="104"/>
      <c r="OBY650" s="60"/>
      <c r="OBZ650" s="61"/>
      <c r="OCA650" s="104"/>
      <c r="OCB650" s="60"/>
      <c r="OCC650" s="61"/>
      <c r="OCD650" s="104"/>
      <c r="OCE650" s="60"/>
      <c r="OCF650" s="61"/>
      <c r="OCG650" s="104"/>
      <c r="OCH650" s="60"/>
      <c r="OCI650" s="61"/>
      <c r="OCJ650" s="104"/>
      <c r="OCK650" s="60"/>
      <c r="OCL650" s="61"/>
      <c r="OCM650" s="104"/>
      <c r="OCN650" s="60"/>
      <c r="OCO650" s="61"/>
      <c r="OCP650" s="104"/>
      <c r="OCQ650" s="60"/>
      <c r="OCR650" s="61"/>
      <c r="OCS650" s="104"/>
      <c r="OCT650" s="60"/>
      <c r="OCU650" s="61"/>
      <c r="OCV650" s="104"/>
      <c r="OCW650" s="60"/>
      <c r="OCX650" s="61"/>
      <c r="OCY650" s="104"/>
      <c r="OCZ650" s="60"/>
      <c r="ODA650" s="61"/>
      <c r="ODB650" s="104"/>
      <c r="ODC650" s="60"/>
      <c r="ODD650" s="61"/>
      <c r="ODE650" s="104"/>
      <c r="ODF650" s="60"/>
      <c r="ODG650" s="61"/>
      <c r="ODH650" s="104"/>
      <c r="ODI650" s="60"/>
      <c r="ODJ650" s="61"/>
      <c r="ODK650" s="104"/>
      <c r="ODL650" s="60"/>
      <c r="ODM650" s="61"/>
      <c r="ODN650" s="104"/>
      <c r="ODO650" s="60"/>
      <c r="ODP650" s="61"/>
      <c r="ODQ650" s="104"/>
      <c r="ODR650" s="60"/>
      <c r="ODS650" s="61"/>
      <c r="ODT650" s="104"/>
      <c r="ODU650" s="60"/>
      <c r="ODV650" s="61"/>
      <c r="ODW650" s="104"/>
      <c r="ODX650" s="60"/>
      <c r="ODY650" s="61"/>
      <c r="ODZ650" s="104"/>
      <c r="OEA650" s="60"/>
      <c r="OEB650" s="61"/>
      <c r="OEC650" s="104"/>
      <c r="OED650" s="60"/>
      <c r="OEE650" s="61"/>
      <c r="OEF650" s="104"/>
      <c r="OEG650" s="60"/>
      <c r="OEH650" s="61"/>
      <c r="OEI650" s="104"/>
      <c r="OEJ650" s="60"/>
      <c r="OEK650" s="61"/>
      <c r="OEL650" s="104"/>
      <c r="OEM650" s="60"/>
      <c r="OEN650" s="61"/>
      <c r="OEO650" s="104"/>
      <c r="OEP650" s="60"/>
      <c r="OEQ650" s="61"/>
      <c r="OER650" s="104"/>
      <c r="OES650" s="60"/>
      <c r="OET650" s="61"/>
      <c r="OEU650" s="104"/>
      <c r="OEV650" s="60"/>
      <c r="OEW650" s="61"/>
      <c r="OEX650" s="104"/>
      <c r="OEY650" s="60"/>
      <c r="OEZ650" s="61"/>
      <c r="OFA650" s="104"/>
      <c r="OFB650" s="60"/>
      <c r="OFC650" s="61"/>
      <c r="OFD650" s="104"/>
      <c r="OFE650" s="60"/>
      <c r="OFF650" s="61"/>
      <c r="OFG650" s="104"/>
      <c r="OFH650" s="60"/>
      <c r="OFI650" s="61"/>
      <c r="OFJ650" s="104"/>
      <c r="OFK650" s="60"/>
      <c r="OFL650" s="61"/>
      <c r="OFM650" s="104"/>
      <c r="OFN650" s="60"/>
      <c r="OFO650" s="61"/>
      <c r="OFP650" s="104"/>
      <c r="OFQ650" s="60"/>
      <c r="OFR650" s="61"/>
      <c r="OFS650" s="104"/>
      <c r="OFT650" s="60"/>
      <c r="OFU650" s="61"/>
      <c r="OFV650" s="104"/>
      <c r="OFW650" s="60"/>
      <c r="OFX650" s="61"/>
      <c r="OFY650" s="104"/>
      <c r="OFZ650" s="60"/>
      <c r="OGA650" s="61"/>
      <c r="OGB650" s="104"/>
      <c r="OGC650" s="60"/>
      <c r="OGD650" s="61"/>
      <c r="OGE650" s="104"/>
      <c r="OGF650" s="60"/>
      <c r="OGG650" s="61"/>
      <c r="OGH650" s="104"/>
      <c r="OGI650" s="60"/>
      <c r="OGJ650" s="61"/>
      <c r="OGK650" s="104"/>
      <c r="OGL650" s="60"/>
      <c r="OGM650" s="61"/>
      <c r="OGN650" s="104"/>
      <c r="OGO650" s="60"/>
      <c r="OGP650" s="61"/>
      <c r="OGQ650" s="104"/>
      <c r="OGR650" s="60"/>
      <c r="OGS650" s="61"/>
      <c r="OGT650" s="104"/>
      <c r="OGU650" s="60"/>
      <c r="OGV650" s="61"/>
      <c r="OGW650" s="104"/>
      <c r="OGX650" s="60"/>
      <c r="OGY650" s="61"/>
      <c r="OGZ650" s="104"/>
      <c r="OHA650" s="60"/>
      <c r="OHB650" s="61"/>
      <c r="OHC650" s="104"/>
      <c r="OHD650" s="60"/>
      <c r="OHE650" s="61"/>
      <c r="OHF650" s="104"/>
      <c r="OHG650" s="60"/>
      <c r="OHH650" s="61"/>
      <c r="OHI650" s="104"/>
      <c r="OHJ650" s="60"/>
      <c r="OHK650" s="61"/>
      <c r="OHL650" s="104"/>
      <c r="OHM650" s="60"/>
      <c r="OHN650" s="61"/>
      <c r="OHO650" s="104"/>
      <c r="OHP650" s="60"/>
      <c r="OHQ650" s="61"/>
      <c r="OHR650" s="104"/>
      <c r="OHS650" s="60"/>
      <c r="OHT650" s="61"/>
      <c r="OHU650" s="104"/>
      <c r="OHV650" s="60"/>
      <c r="OHW650" s="61"/>
      <c r="OHX650" s="104"/>
      <c r="OHY650" s="60"/>
      <c r="OHZ650" s="61"/>
      <c r="OIA650" s="104"/>
      <c r="OIB650" s="60"/>
      <c r="OIC650" s="61"/>
      <c r="OID650" s="104"/>
      <c r="OIE650" s="60"/>
      <c r="OIF650" s="61"/>
      <c r="OIG650" s="104"/>
      <c r="OIH650" s="60"/>
      <c r="OII650" s="61"/>
      <c r="OIJ650" s="104"/>
      <c r="OIK650" s="60"/>
      <c r="OIL650" s="61"/>
      <c r="OIM650" s="104"/>
      <c r="OIN650" s="60"/>
      <c r="OIO650" s="61"/>
      <c r="OIP650" s="104"/>
      <c r="OIQ650" s="60"/>
      <c r="OIR650" s="61"/>
      <c r="OIS650" s="104"/>
      <c r="OIT650" s="60"/>
      <c r="OIU650" s="61"/>
      <c r="OIV650" s="104"/>
      <c r="OIW650" s="60"/>
      <c r="OIX650" s="61"/>
      <c r="OIY650" s="104"/>
      <c r="OIZ650" s="60"/>
      <c r="OJA650" s="61"/>
      <c r="OJB650" s="104"/>
      <c r="OJC650" s="60"/>
      <c r="OJD650" s="61"/>
      <c r="OJE650" s="104"/>
      <c r="OJF650" s="60"/>
      <c r="OJG650" s="61"/>
      <c r="OJH650" s="104"/>
      <c r="OJI650" s="60"/>
      <c r="OJJ650" s="61"/>
      <c r="OJK650" s="104"/>
      <c r="OJL650" s="60"/>
      <c r="OJM650" s="61"/>
      <c r="OJN650" s="104"/>
      <c r="OJO650" s="60"/>
      <c r="OJP650" s="61"/>
      <c r="OJQ650" s="104"/>
      <c r="OJR650" s="60"/>
      <c r="OJS650" s="61"/>
      <c r="OJT650" s="104"/>
      <c r="OJU650" s="60"/>
      <c r="OJV650" s="61"/>
      <c r="OJW650" s="104"/>
      <c r="OJX650" s="60"/>
      <c r="OJY650" s="61"/>
      <c r="OJZ650" s="104"/>
      <c r="OKA650" s="60"/>
      <c r="OKB650" s="61"/>
      <c r="OKC650" s="104"/>
      <c r="OKD650" s="60"/>
      <c r="OKE650" s="61"/>
      <c r="OKF650" s="104"/>
      <c r="OKG650" s="60"/>
      <c r="OKH650" s="61"/>
      <c r="OKI650" s="104"/>
      <c r="OKJ650" s="60"/>
      <c r="OKK650" s="61"/>
      <c r="OKL650" s="104"/>
      <c r="OKM650" s="60"/>
      <c r="OKN650" s="61"/>
      <c r="OKO650" s="104"/>
      <c r="OKP650" s="60"/>
      <c r="OKQ650" s="61"/>
      <c r="OKR650" s="104"/>
      <c r="OKS650" s="60"/>
      <c r="OKT650" s="61"/>
      <c r="OKU650" s="104"/>
      <c r="OKV650" s="60"/>
      <c r="OKW650" s="61"/>
      <c r="OKX650" s="104"/>
      <c r="OKY650" s="60"/>
      <c r="OKZ650" s="61"/>
      <c r="OLA650" s="104"/>
      <c r="OLB650" s="60"/>
      <c r="OLC650" s="61"/>
      <c r="OLD650" s="104"/>
      <c r="OLE650" s="60"/>
      <c r="OLF650" s="61"/>
      <c r="OLG650" s="104"/>
      <c r="OLH650" s="60"/>
      <c r="OLI650" s="61"/>
      <c r="OLJ650" s="104"/>
      <c r="OLK650" s="60"/>
      <c r="OLL650" s="61"/>
      <c r="OLM650" s="104"/>
      <c r="OLN650" s="60"/>
      <c r="OLO650" s="61"/>
      <c r="OLP650" s="104"/>
      <c r="OLQ650" s="60"/>
      <c r="OLR650" s="61"/>
      <c r="OLS650" s="104"/>
      <c r="OLT650" s="60"/>
      <c r="OLU650" s="61"/>
      <c r="OLV650" s="104"/>
      <c r="OLW650" s="60"/>
      <c r="OLX650" s="61"/>
      <c r="OLY650" s="104"/>
      <c r="OLZ650" s="60"/>
      <c r="OMA650" s="61"/>
      <c r="OMB650" s="104"/>
      <c r="OMC650" s="60"/>
      <c r="OMD650" s="61"/>
      <c r="OME650" s="104"/>
      <c r="OMF650" s="60"/>
      <c r="OMG650" s="61"/>
      <c r="OMH650" s="104"/>
      <c r="OMI650" s="60"/>
      <c r="OMJ650" s="61"/>
      <c r="OMK650" s="104"/>
      <c r="OML650" s="60"/>
      <c r="OMM650" s="61"/>
      <c r="OMN650" s="104"/>
      <c r="OMO650" s="60"/>
      <c r="OMP650" s="61"/>
      <c r="OMQ650" s="104"/>
      <c r="OMR650" s="60"/>
      <c r="OMS650" s="61"/>
      <c r="OMT650" s="104"/>
      <c r="OMU650" s="60"/>
      <c r="OMV650" s="61"/>
      <c r="OMW650" s="104"/>
      <c r="OMX650" s="60"/>
      <c r="OMY650" s="61"/>
      <c r="OMZ650" s="104"/>
      <c r="ONA650" s="60"/>
      <c r="ONB650" s="61"/>
      <c r="ONC650" s="104"/>
      <c r="OND650" s="60"/>
      <c r="ONE650" s="61"/>
      <c r="ONF650" s="104"/>
      <c r="ONG650" s="60"/>
      <c r="ONH650" s="61"/>
      <c r="ONI650" s="104"/>
      <c r="ONJ650" s="60"/>
      <c r="ONK650" s="61"/>
      <c r="ONL650" s="104"/>
      <c r="ONM650" s="60"/>
      <c r="ONN650" s="61"/>
      <c r="ONO650" s="104"/>
      <c r="ONP650" s="60"/>
      <c r="ONQ650" s="61"/>
      <c r="ONR650" s="104"/>
      <c r="ONS650" s="60"/>
      <c r="ONT650" s="61"/>
      <c r="ONU650" s="104"/>
      <c r="ONV650" s="60"/>
      <c r="ONW650" s="61"/>
      <c r="ONX650" s="104"/>
      <c r="ONY650" s="60"/>
      <c r="ONZ650" s="61"/>
      <c r="OOA650" s="104"/>
      <c r="OOB650" s="60"/>
      <c r="OOC650" s="61"/>
      <c r="OOD650" s="104"/>
      <c r="OOE650" s="60"/>
      <c r="OOF650" s="61"/>
      <c r="OOG650" s="104"/>
      <c r="OOH650" s="60"/>
      <c r="OOI650" s="61"/>
      <c r="OOJ650" s="104"/>
      <c r="OOK650" s="60"/>
      <c r="OOL650" s="61"/>
      <c r="OOM650" s="104"/>
      <c r="OON650" s="60"/>
      <c r="OOO650" s="61"/>
      <c r="OOP650" s="104"/>
      <c r="OOQ650" s="60"/>
      <c r="OOR650" s="61"/>
      <c r="OOS650" s="104"/>
      <c r="OOT650" s="60"/>
      <c r="OOU650" s="61"/>
      <c r="OOV650" s="104"/>
      <c r="OOW650" s="60"/>
      <c r="OOX650" s="61"/>
      <c r="OOY650" s="104"/>
      <c r="OOZ650" s="60"/>
      <c r="OPA650" s="61"/>
      <c r="OPB650" s="104"/>
      <c r="OPC650" s="60"/>
      <c r="OPD650" s="61"/>
      <c r="OPE650" s="104"/>
      <c r="OPF650" s="60"/>
      <c r="OPG650" s="61"/>
      <c r="OPH650" s="104"/>
      <c r="OPI650" s="60"/>
      <c r="OPJ650" s="61"/>
      <c r="OPK650" s="104"/>
      <c r="OPL650" s="60"/>
      <c r="OPM650" s="61"/>
      <c r="OPN650" s="104"/>
      <c r="OPO650" s="60"/>
      <c r="OPP650" s="61"/>
      <c r="OPQ650" s="104"/>
      <c r="OPR650" s="60"/>
      <c r="OPS650" s="61"/>
      <c r="OPT650" s="104"/>
      <c r="OPU650" s="60"/>
      <c r="OPV650" s="61"/>
      <c r="OPW650" s="104"/>
      <c r="OPX650" s="60"/>
      <c r="OPY650" s="61"/>
      <c r="OPZ650" s="104"/>
      <c r="OQA650" s="60"/>
      <c r="OQB650" s="61"/>
      <c r="OQC650" s="104"/>
      <c r="OQD650" s="60"/>
      <c r="OQE650" s="61"/>
      <c r="OQF650" s="104"/>
      <c r="OQG650" s="60"/>
      <c r="OQH650" s="61"/>
      <c r="OQI650" s="104"/>
      <c r="OQJ650" s="60"/>
      <c r="OQK650" s="61"/>
      <c r="OQL650" s="104"/>
      <c r="OQM650" s="60"/>
      <c r="OQN650" s="61"/>
      <c r="OQO650" s="104"/>
      <c r="OQP650" s="60"/>
      <c r="OQQ650" s="61"/>
      <c r="OQR650" s="104"/>
      <c r="OQS650" s="60"/>
      <c r="OQT650" s="61"/>
      <c r="OQU650" s="104"/>
      <c r="OQV650" s="60"/>
      <c r="OQW650" s="61"/>
      <c r="OQX650" s="104"/>
      <c r="OQY650" s="60"/>
      <c r="OQZ650" s="61"/>
      <c r="ORA650" s="104"/>
      <c r="ORB650" s="60"/>
      <c r="ORC650" s="61"/>
      <c r="ORD650" s="104"/>
      <c r="ORE650" s="60"/>
      <c r="ORF650" s="61"/>
      <c r="ORG650" s="104"/>
      <c r="ORH650" s="60"/>
      <c r="ORI650" s="61"/>
      <c r="ORJ650" s="104"/>
      <c r="ORK650" s="60"/>
      <c r="ORL650" s="61"/>
      <c r="ORM650" s="104"/>
      <c r="ORN650" s="60"/>
      <c r="ORO650" s="61"/>
      <c r="ORP650" s="104"/>
      <c r="ORQ650" s="60"/>
      <c r="ORR650" s="61"/>
      <c r="ORS650" s="104"/>
      <c r="ORT650" s="60"/>
      <c r="ORU650" s="61"/>
      <c r="ORV650" s="104"/>
      <c r="ORW650" s="60"/>
      <c r="ORX650" s="61"/>
      <c r="ORY650" s="104"/>
      <c r="ORZ650" s="60"/>
      <c r="OSA650" s="61"/>
      <c r="OSB650" s="104"/>
      <c r="OSC650" s="60"/>
      <c r="OSD650" s="61"/>
      <c r="OSE650" s="104"/>
      <c r="OSF650" s="60"/>
      <c r="OSG650" s="61"/>
      <c r="OSH650" s="104"/>
      <c r="OSI650" s="60"/>
      <c r="OSJ650" s="61"/>
      <c r="OSK650" s="104"/>
      <c r="OSL650" s="60"/>
      <c r="OSM650" s="61"/>
      <c r="OSN650" s="104"/>
      <c r="OSO650" s="60"/>
      <c r="OSP650" s="61"/>
      <c r="OSQ650" s="104"/>
      <c r="OSR650" s="60"/>
      <c r="OSS650" s="61"/>
      <c r="OST650" s="104"/>
      <c r="OSU650" s="60"/>
      <c r="OSV650" s="61"/>
      <c r="OSW650" s="104"/>
      <c r="OSX650" s="60"/>
      <c r="OSY650" s="61"/>
      <c r="OSZ650" s="104"/>
      <c r="OTA650" s="60"/>
      <c r="OTB650" s="61"/>
      <c r="OTC650" s="104"/>
      <c r="OTD650" s="60"/>
      <c r="OTE650" s="61"/>
      <c r="OTF650" s="104"/>
      <c r="OTG650" s="60"/>
      <c r="OTH650" s="61"/>
      <c r="OTI650" s="104"/>
      <c r="OTJ650" s="60"/>
      <c r="OTK650" s="61"/>
      <c r="OTL650" s="104"/>
      <c r="OTM650" s="60"/>
      <c r="OTN650" s="61"/>
      <c r="OTO650" s="104"/>
      <c r="OTP650" s="60"/>
      <c r="OTQ650" s="61"/>
      <c r="OTR650" s="104"/>
      <c r="OTS650" s="60"/>
      <c r="OTT650" s="61"/>
      <c r="OTU650" s="104"/>
      <c r="OTV650" s="60"/>
      <c r="OTW650" s="61"/>
      <c r="OTX650" s="104"/>
      <c r="OTY650" s="60"/>
      <c r="OTZ650" s="61"/>
      <c r="OUA650" s="104"/>
      <c r="OUB650" s="60"/>
      <c r="OUC650" s="61"/>
      <c r="OUD650" s="104"/>
      <c r="OUE650" s="60"/>
      <c r="OUF650" s="61"/>
      <c r="OUG650" s="104"/>
      <c r="OUH650" s="60"/>
      <c r="OUI650" s="61"/>
      <c r="OUJ650" s="104"/>
      <c r="OUK650" s="60"/>
      <c r="OUL650" s="61"/>
      <c r="OUM650" s="104"/>
      <c r="OUN650" s="60"/>
      <c r="OUO650" s="61"/>
      <c r="OUP650" s="104"/>
      <c r="OUQ650" s="60"/>
      <c r="OUR650" s="61"/>
      <c r="OUS650" s="104"/>
      <c r="OUT650" s="60"/>
      <c r="OUU650" s="61"/>
      <c r="OUV650" s="104"/>
      <c r="OUW650" s="60"/>
      <c r="OUX650" s="61"/>
      <c r="OUY650" s="104"/>
      <c r="OUZ650" s="60"/>
      <c r="OVA650" s="61"/>
      <c r="OVB650" s="104"/>
      <c r="OVC650" s="60"/>
      <c r="OVD650" s="61"/>
      <c r="OVE650" s="104"/>
      <c r="OVF650" s="60"/>
      <c r="OVG650" s="61"/>
      <c r="OVH650" s="104"/>
      <c r="OVI650" s="60"/>
      <c r="OVJ650" s="61"/>
      <c r="OVK650" s="104"/>
      <c r="OVL650" s="60"/>
      <c r="OVM650" s="61"/>
      <c r="OVN650" s="104"/>
      <c r="OVO650" s="60"/>
      <c r="OVP650" s="61"/>
      <c r="OVQ650" s="104"/>
      <c r="OVR650" s="60"/>
      <c r="OVS650" s="61"/>
      <c r="OVT650" s="104"/>
      <c r="OVU650" s="60"/>
      <c r="OVV650" s="61"/>
      <c r="OVW650" s="104"/>
      <c r="OVX650" s="60"/>
      <c r="OVY650" s="61"/>
      <c r="OVZ650" s="104"/>
      <c r="OWA650" s="60"/>
      <c r="OWB650" s="61"/>
      <c r="OWC650" s="104"/>
      <c r="OWD650" s="60"/>
      <c r="OWE650" s="61"/>
      <c r="OWF650" s="104"/>
      <c r="OWG650" s="60"/>
      <c r="OWH650" s="61"/>
      <c r="OWI650" s="104"/>
      <c r="OWJ650" s="60"/>
      <c r="OWK650" s="61"/>
      <c r="OWL650" s="104"/>
      <c r="OWM650" s="60"/>
      <c r="OWN650" s="61"/>
      <c r="OWO650" s="104"/>
      <c r="OWP650" s="60"/>
      <c r="OWQ650" s="61"/>
      <c r="OWR650" s="104"/>
      <c r="OWS650" s="60"/>
      <c r="OWT650" s="61"/>
      <c r="OWU650" s="104"/>
      <c r="OWV650" s="60"/>
      <c r="OWW650" s="61"/>
      <c r="OWX650" s="104"/>
      <c r="OWY650" s="60"/>
      <c r="OWZ650" s="61"/>
      <c r="OXA650" s="104"/>
      <c r="OXB650" s="60"/>
      <c r="OXC650" s="61"/>
      <c r="OXD650" s="104"/>
      <c r="OXE650" s="60"/>
      <c r="OXF650" s="61"/>
      <c r="OXG650" s="104"/>
      <c r="OXH650" s="60"/>
      <c r="OXI650" s="61"/>
      <c r="OXJ650" s="104"/>
      <c r="OXK650" s="60"/>
      <c r="OXL650" s="61"/>
      <c r="OXM650" s="104"/>
      <c r="OXN650" s="60"/>
      <c r="OXO650" s="61"/>
      <c r="OXP650" s="104"/>
      <c r="OXQ650" s="60"/>
      <c r="OXR650" s="61"/>
      <c r="OXS650" s="104"/>
      <c r="OXT650" s="60"/>
      <c r="OXU650" s="61"/>
      <c r="OXV650" s="104"/>
      <c r="OXW650" s="60"/>
      <c r="OXX650" s="61"/>
      <c r="OXY650" s="104"/>
      <c r="OXZ650" s="60"/>
      <c r="OYA650" s="61"/>
      <c r="OYB650" s="104"/>
      <c r="OYC650" s="60"/>
      <c r="OYD650" s="61"/>
      <c r="OYE650" s="104"/>
      <c r="OYF650" s="60"/>
      <c r="OYG650" s="61"/>
      <c r="OYH650" s="104"/>
      <c r="OYI650" s="60"/>
      <c r="OYJ650" s="61"/>
      <c r="OYK650" s="104"/>
      <c r="OYL650" s="60"/>
      <c r="OYM650" s="61"/>
      <c r="OYN650" s="104"/>
      <c r="OYO650" s="60"/>
      <c r="OYP650" s="61"/>
      <c r="OYQ650" s="104"/>
      <c r="OYR650" s="60"/>
      <c r="OYS650" s="61"/>
      <c r="OYT650" s="104"/>
      <c r="OYU650" s="60"/>
      <c r="OYV650" s="61"/>
      <c r="OYW650" s="104"/>
      <c r="OYX650" s="60"/>
      <c r="OYY650" s="61"/>
      <c r="OYZ650" s="104"/>
      <c r="OZA650" s="60"/>
      <c r="OZB650" s="61"/>
      <c r="OZC650" s="104"/>
      <c r="OZD650" s="60"/>
      <c r="OZE650" s="61"/>
      <c r="OZF650" s="104"/>
      <c r="OZG650" s="60"/>
      <c r="OZH650" s="61"/>
      <c r="OZI650" s="104"/>
      <c r="OZJ650" s="60"/>
      <c r="OZK650" s="61"/>
      <c r="OZL650" s="104"/>
      <c r="OZM650" s="60"/>
      <c r="OZN650" s="61"/>
      <c r="OZO650" s="104"/>
      <c r="OZP650" s="60"/>
      <c r="OZQ650" s="61"/>
      <c r="OZR650" s="104"/>
      <c r="OZS650" s="60"/>
      <c r="OZT650" s="61"/>
      <c r="OZU650" s="104"/>
      <c r="OZV650" s="60"/>
      <c r="OZW650" s="61"/>
      <c r="OZX650" s="104"/>
      <c r="OZY650" s="60"/>
      <c r="OZZ650" s="61"/>
      <c r="PAA650" s="104"/>
      <c r="PAB650" s="60"/>
      <c r="PAC650" s="61"/>
      <c r="PAD650" s="104"/>
      <c r="PAE650" s="60"/>
      <c r="PAF650" s="61"/>
      <c r="PAG650" s="104"/>
      <c r="PAH650" s="60"/>
      <c r="PAI650" s="61"/>
      <c r="PAJ650" s="104"/>
      <c r="PAK650" s="60"/>
      <c r="PAL650" s="61"/>
      <c r="PAM650" s="104"/>
      <c r="PAN650" s="60"/>
      <c r="PAO650" s="61"/>
      <c r="PAP650" s="104"/>
      <c r="PAQ650" s="60"/>
      <c r="PAR650" s="61"/>
      <c r="PAS650" s="104"/>
      <c r="PAT650" s="60"/>
      <c r="PAU650" s="61"/>
      <c r="PAV650" s="104"/>
      <c r="PAW650" s="60"/>
      <c r="PAX650" s="61"/>
      <c r="PAY650" s="104"/>
      <c r="PAZ650" s="60"/>
      <c r="PBA650" s="61"/>
      <c r="PBB650" s="104"/>
      <c r="PBC650" s="60"/>
      <c r="PBD650" s="61"/>
      <c r="PBE650" s="104"/>
      <c r="PBF650" s="60"/>
      <c r="PBG650" s="61"/>
      <c r="PBH650" s="104"/>
      <c r="PBI650" s="60"/>
      <c r="PBJ650" s="61"/>
      <c r="PBK650" s="104"/>
      <c r="PBL650" s="60"/>
      <c r="PBM650" s="61"/>
      <c r="PBN650" s="104"/>
      <c r="PBO650" s="60"/>
      <c r="PBP650" s="61"/>
      <c r="PBQ650" s="104"/>
      <c r="PBR650" s="60"/>
      <c r="PBS650" s="61"/>
      <c r="PBT650" s="104"/>
      <c r="PBU650" s="60"/>
      <c r="PBV650" s="61"/>
      <c r="PBW650" s="104"/>
      <c r="PBX650" s="60"/>
      <c r="PBY650" s="61"/>
      <c r="PBZ650" s="104"/>
      <c r="PCA650" s="60"/>
      <c r="PCB650" s="61"/>
      <c r="PCC650" s="104"/>
      <c r="PCD650" s="60"/>
      <c r="PCE650" s="61"/>
      <c r="PCF650" s="104"/>
      <c r="PCG650" s="60"/>
      <c r="PCH650" s="61"/>
      <c r="PCI650" s="104"/>
      <c r="PCJ650" s="60"/>
      <c r="PCK650" s="61"/>
      <c r="PCL650" s="104"/>
      <c r="PCM650" s="60"/>
      <c r="PCN650" s="61"/>
      <c r="PCO650" s="104"/>
      <c r="PCP650" s="60"/>
      <c r="PCQ650" s="61"/>
      <c r="PCR650" s="104"/>
      <c r="PCS650" s="60"/>
      <c r="PCT650" s="61"/>
      <c r="PCU650" s="104"/>
      <c r="PCV650" s="60"/>
      <c r="PCW650" s="61"/>
      <c r="PCX650" s="104"/>
      <c r="PCY650" s="60"/>
      <c r="PCZ650" s="61"/>
      <c r="PDA650" s="104"/>
      <c r="PDB650" s="60"/>
      <c r="PDC650" s="61"/>
      <c r="PDD650" s="104"/>
      <c r="PDE650" s="60"/>
      <c r="PDF650" s="61"/>
      <c r="PDG650" s="104"/>
      <c r="PDH650" s="60"/>
      <c r="PDI650" s="61"/>
      <c r="PDJ650" s="104"/>
      <c r="PDK650" s="60"/>
      <c r="PDL650" s="61"/>
      <c r="PDM650" s="104"/>
      <c r="PDN650" s="60"/>
      <c r="PDO650" s="61"/>
      <c r="PDP650" s="104"/>
      <c r="PDQ650" s="60"/>
      <c r="PDR650" s="61"/>
      <c r="PDS650" s="104"/>
      <c r="PDT650" s="60"/>
      <c r="PDU650" s="61"/>
      <c r="PDV650" s="104"/>
      <c r="PDW650" s="60"/>
      <c r="PDX650" s="61"/>
      <c r="PDY650" s="104"/>
      <c r="PDZ650" s="60"/>
      <c r="PEA650" s="61"/>
      <c r="PEB650" s="104"/>
      <c r="PEC650" s="60"/>
      <c r="PED650" s="61"/>
      <c r="PEE650" s="104"/>
      <c r="PEF650" s="60"/>
      <c r="PEG650" s="61"/>
      <c r="PEH650" s="104"/>
      <c r="PEI650" s="60"/>
      <c r="PEJ650" s="61"/>
      <c r="PEK650" s="104"/>
      <c r="PEL650" s="60"/>
      <c r="PEM650" s="61"/>
      <c r="PEN650" s="104"/>
      <c r="PEO650" s="60"/>
      <c r="PEP650" s="61"/>
      <c r="PEQ650" s="104"/>
      <c r="PER650" s="60"/>
      <c r="PES650" s="61"/>
      <c r="PET650" s="104"/>
      <c r="PEU650" s="60"/>
      <c r="PEV650" s="61"/>
      <c r="PEW650" s="104"/>
      <c r="PEX650" s="60"/>
      <c r="PEY650" s="61"/>
      <c r="PEZ650" s="104"/>
      <c r="PFA650" s="60"/>
      <c r="PFB650" s="61"/>
      <c r="PFC650" s="104"/>
      <c r="PFD650" s="60"/>
      <c r="PFE650" s="61"/>
      <c r="PFF650" s="104"/>
      <c r="PFG650" s="60"/>
      <c r="PFH650" s="61"/>
      <c r="PFI650" s="104"/>
      <c r="PFJ650" s="60"/>
      <c r="PFK650" s="61"/>
      <c r="PFL650" s="104"/>
      <c r="PFM650" s="60"/>
      <c r="PFN650" s="61"/>
      <c r="PFO650" s="104"/>
      <c r="PFP650" s="60"/>
      <c r="PFQ650" s="61"/>
      <c r="PFR650" s="104"/>
      <c r="PFS650" s="60"/>
      <c r="PFT650" s="61"/>
      <c r="PFU650" s="104"/>
      <c r="PFV650" s="60"/>
      <c r="PFW650" s="61"/>
      <c r="PFX650" s="104"/>
      <c r="PFY650" s="60"/>
      <c r="PFZ650" s="61"/>
      <c r="PGA650" s="104"/>
      <c r="PGB650" s="60"/>
      <c r="PGC650" s="61"/>
      <c r="PGD650" s="104"/>
      <c r="PGE650" s="60"/>
      <c r="PGF650" s="61"/>
      <c r="PGG650" s="104"/>
      <c r="PGH650" s="60"/>
      <c r="PGI650" s="61"/>
      <c r="PGJ650" s="104"/>
      <c r="PGK650" s="60"/>
      <c r="PGL650" s="61"/>
      <c r="PGM650" s="104"/>
      <c r="PGN650" s="60"/>
      <c r="PGO650" s="61"/>
      <c r="PGP650" s="104"/>
      <c r="PGQ650" s="60"/>
      <c r="PGR650" s="61"/>
      <c r="PGS650" s="104"/>
      <c r="PGT650" s="60"/>
      <c r="PGU650" s="61"/>
      <c r="PGV650" s="104"/>
      <c r="PGW650" s="60"/>
      <c r="PGX650" s="61"/>
      <c r="PGY650" s="104"/>
      <c r="PGZ650" s="60"/>
      <c r="PHA650" s="61"/>
      <c r="PHB650" s="104"/>
      <c r="PHC650" s="60"/>
      <c r="PHD650" s="61"/>
      <c r="PHE650" s="104"/>
      <c r="PHF650" s="60"/>
      <c r="PHG650" s="61"/>
      <c r="PHH650" s="104"/>
      <c r="PHI650" s="60"/>
      <c r="PHJ650" s="61"/>
      <c r="PHK650" s="104"/>
      <c r="PHL650" s="60"/>
      <c r="PHM650" s="61"/>
      <c r="PHN650" s="104"/>
      <c r="PHO650" s="60"/>
      <c r="PHP650" s="61"/>
      <c r="PHQ650" s="104"/>
      <c r="PHR650" s="60"/>
      <c r="PHS650" s="61"/>
      <c r="PHT650" s="104"/>
      <c r="PHU650" s="60"/>
      <c r="PHV650" s="61"/>
      <c r="PHW650" s="104"/>
      <c r="PHX650" s="60"/>
      <c r="PHY650" s="61"/>
      <c r="PHZ650" s="104"/>
      <c r="PIA650" s="60"/>
      <c r="PIB650" s="61"/>
      <c r="PIC650" s="104"/>
      <c r="PID650" s="60"/>
      <c r="PIE650" s="61"/>
      <c r="PIF650" s="104"/>
      <c r="PIG650" s="60"/>
      <c r="PIH650" s="61"/>
      <c r="PII650" s="104"/>
      <c r="PIJ650" s="60"/>
      <c r="PIK650" s="61"/>
      <c r="PIL650" s="104"/>
      <c r="PIM650" s="60"/>
      <c r="PIN650" s="61"/>
      <c r="PIO650" s="104"/>
      <c r="PIP650" s="60"/>
      <c r="PIQ650" s="61"/>
      <c r="PIR650" s="104"/>
      <c r="PIS650" s="60"/>
      <c r="PIT650" s="61"/>
      <c r="PIU650" s="104"/>
      <c r="PIV650" s="60"/>
      <c r="PIW650" s="61"/>
      <c r="PIX650" s="104"/>
      <c r="PIY650" s="60"/>
      <c r="PIZ650" s="61"/>
      <c r="PJA650" s="104"/>
      <c r="PJB650" s="60"/>
      <c r="PJC650" s="61"/>
      <c r="PJD650" s="104"/>
      <c r="PJE650" s="60"/>
      <c r="PJF650" s="61"/>
      <c r="PJG650" s="104"/>
      <c r="PJH650" s="60"/>
      <c r="PJI650" s="61"/>
      <c r="PJJ650" s="104"/>
      <c r="PJK650" s="60"/>
      <c r="PJL650" s="61"/>
      <c r="PJM650" s="104"/>
      <c r="PJN650" s="60"/>
      <c r="PJO650" s="61"/>
      <c r="PJP650" s="104"/>
      <c r="PJQ650" s="60"/>
      <c r="PJR650" s="61"/>
      <c r="PJS650" s="104"/>
      <c r="PJT650" s="60"/>
      <c r="PJU650" s="61"/>
      <c r="PJV650" s="104"/>
      <c r="PJW650" s="60"/>
      <c r="PJX650" s="61"/>
      <c r="PJY650" s="104"/>
      <c r="PJZ650" s="60"/>
      <c r="PKA650" s="61"/>
      <c r="PKB650" s="104"/>
      <c r="PKC650" s="60"/>
      <c r="PKD650" s="61"/>
      <c r="PKE650" s="104"/>
      <c r="PKF650" s="60"/>
      <c r="PKG650" s="61"/>
      <c r="PKH650" s="104"/>
      <c r="PKI650" s="60"/>
      <c r="PKJ650" s="61"/>
      <c r="PKK650" s="104"/>
      <c r="PKL650" s="60"/>
      <c r="PKM650" s="61"/>
      <c r="PKN650" s="104"/>
      <c r="PKO650" s="60"/>
      <c r="PKP650" s="61"/>
      <c r="PKQ650" s="104"/>
      <c r="PKR650" s="60"/>
      <c r="PKS650" s="61"/>
      <c r="PKT650" s="104"/>
      <c r="PKU650" s="60"/>
      <c r="PKV650" s="61"/>
      <c r="PKW650" s="104"/>
      <c r="PKX650" s="60"/>
      <c r="PKY650" s="61"/>
      <c r="PKZ650" s="104"/>
      <c r="PLA650" s="60"/>
      <c r="PLB650" s="61"/>
      <c r="PLC650" s="104"/>
      <c r="PLD650" s="60"/>
      <c r="PLE650" s="61"/>
      <c r="PLF650" s="104"/>
      <c r="PLG650" s="60"/>
      <c r="PLH650" s="61"/>
      <c r="PLI650" s="104"/>
      <c r="PLJ650" s="60"/>
      <c r="PLK650" s="61"/>
      <c r="PLL650" s="104"/>
      <c r="PLM650" s="60"/>
      <c r="PLN650" s="61"/>
      <c r="PLO650" s="104"/>
      <c r="PLP650" s="60"/>
      <c r="PLQ650" s="61"/>
      <c r="PLR650" s="104"/>
      <c r="PLS650" s="60"/>
      <c r="PLT650" s="61"/>
      <c r="PLU650" s="104"/>
      <c r="PLV650" s="60"/>
      <c r="PLW650" s="61"/>
      <c r="PLX650" s="104"/>
      <c r="PLY650" s="60"/>
      <c r="PLZ650" s="61"/>
      <c r="PMA650" s="104"/>
      <c r="PMB650" s="60"/>
      <c r="PMC650" s="61"/>
      <c r="PMD650" s="104"/>
      <c r="PME650" s="60"/>
      <c r="PMF650" s="61"/>
      <c r="PMG650" s="104"/>
      <c r="PMH650" s="60"/>
      <c r="PMI650" s="61"/>
      <c r="PMJ650" s="104"/>
      <c r="PMK650" s="60"/>
      <c r="PML650" s="61"/>
      <c r="PMM650" s="104"/>
      <c r="PMN650" s="60"/>
      <c r="PMO650" s="61"/>
      <c r="PMP650" s="104"/>
      <c r="PMQ650" s="60"/>
      <c r="PMR650" s="61"/>
      <c r="PMS650" s="104"/>
      <c r="PMT650" s="60"/>
      <c r="PMU650" s="61"/>
      <c r="PMV650" s="104"/>
      <c r="PMW650" s="60"/>
      <c r="PMX650" s="61"/>
      <c r="PMY650" s="104"/>
      <c r="PMZ650" s="60"/>
      <c r="PNA650" s="61"/>
      <c r="PNB650" s="104"/>
      <c r="PNC650" s="60"/>
      <c r="PND650" s="61"/>
      <c r="PNE650" s="104"/>
      <c r="PNF650" s="60"/>
      <c r="PNG650" s="61"/>
      <c r="PNH650" s="104"/>
      <c r="PNI650" s="60"/>
      <c r="PNJ650" s="61"/>
      <c r="PNK650" s="104"/>
      <c r="PNL650" s="60"/>
      <c r="PNM650" s="61"/>
      <c r="PNN650" s="104"/>
      <c r="PNO650" s="60"/>
      <c r="PNP650" s="61"/>
      <c r="PNQ650" s="104"/>
      <c r="PNR650" s="60"/>
      <c r="PNS650" s="61"/>
      <c r="PNT650" s="104"/>
      <c r="PNU650" s="60"/>
      <c r="PNV650" s="61"/>
      <c r="PNW650" s="104"/>
      <c r="PNX650" s="60"/>
      <c r="PNY650" s="61"/>
      <c r="PNZ650" s="104"/>
      <c r="POA650" s="60"/>
      <c r="POB650" s="61"/>
      <c r="POC650" s="104"/>
      <c r="POD650" s="60"/>
      <c r="POE650" s="61"/>
      <c r="POF650" s="104"/>
      <c r="POG650" s="60"/>
      <c r="POH650" s="61"/>
      <c r="POI650" s="104"/>
      <c r="POJ650" s="60"/>
      <c r="POK650" s="61"/>
      <c r="POL650" s="104"/>
      <c r="POM650" s="60"/>
      <c r="PON650" s="61"/>
      <c r="POO650" s="104"/>
      <c r="POP650" s="60"/>
      <c r="POQ650" s="61"/>
      <c r="POR650" s="104"/>
      <c r="POS650" s="60"/>
      <c r="POT650" s="61"/>
      <c r="POU650" s="104"/>
      <c r="POV650" s="60"/>
      <c r="POW650" s="61"/>
      <c r="POX650" s="104"/>
      <c r="POY650" s="60"/>
      <c r="POZ650" s="61"/>
      <c r="PPA650" s="104"/>
      <c r="PPB650" s="60"/>
      <c r="PPC650" s="61"/>
      <c r="PPD650" s="104"/>
      <c r="PPE650" s="60"/>
      <c r="PPF650" s="61"/>
      <c r="PPG650" s="104"/>
      <c r="PPH650" s="60"/>
      <c r="PPI650" s="61"/>
      <c r="PPJ650" s="104"/>
      <c r="PPK650" s="60"/>
      <c r="PPL650" s="61"/>
      <c r="PPM650" s="104"/>
      <c r="PPN650" s="60"/>
      <c r="PPO650" s="61"/>
      <c r="PPP650" s="104"/>
      <c r="PPQ650" s="60"/>
      <c r="PPR650" s="61"/>
      <c r="PPS650" s="104"/>
      <c r="PPT650" s="60"/>
      <c r="PPU650" s="61"/>
      <c r="PPV650" s="104"/>
      <c r="PPW650" s="60"/>
      <c r="PPX650" s="61"/>
      <c r="PPY650" s="104"/>
      <c r="PPZ650" s="60"/>
      <c r="PQA650" s="61"/>
      <c r="PQB650" s="104"/>
      <c r="PQC650" s="60"/>
      <c r="PQD650" s="61"/>
      <c r="PQE650" s="104"/>
      <c r="PQF650" s="60"/>
      <c r="PQG650" s="61"/>
      <c r="PQH650" s="104"/>
      <c r="PQI650" s="60"/>
      <c r="PQJ650" s="61"/>
      <c r="PQK650" s="104"/>
      <c r="PQL650" s="60"/>
      <c r="PQM650" s="61"/>
      <c r="PQN650" s="104"/>
      <c r="PQO650" s="60"/>
      <c r="PQP650" s="61"/>
      <c r="PQQ650" s="104"/>
      <c r="PQR650" s="60"/>
      <c r="PQS650" s="61"/>
      <c r="PQT650" s="104"/>
      <c r="PQU650" s="60"/>
      <c r="PQV650" s="61"/>
      <c r="PQW650" s="104"/>
      <c r="PQX650" s="60"/>
      <c r="PQY650" s="61"/>
      <c r="PQZ650" s="104"/>
      <c r="PRA650" s="60"/>
      <c r="PRB650" s="61"/>
      <c r="PRC650" s="104"/>
      <c r="PRD650" s="60"/>
      <c r="PRE650" s="61"/>
      <c r="PRF650" s="104"/>
      <c r="PRG650" s="60"/>
      <c r="PRH650" s="61"/>
      <c r="PRI650" s="104"/>
      <c r="PRJ650" s="60"/>
      <c r="PRK650" s="61"/>
      <c r="PRL650" s="104"/>
      <c r="PRM650" s="60"/>
      <c r="PRN650" s="61"/>
      <c r="PRO650" s="104"/>
      <c r="PRP650" s="60"/>
      <c r="PRQ650" s="61"/>
      <c r="PRR650" s="104"/>
      <c r="PRS650" s="60"/>
      <c r="PRT650" s="61"/>
      <c r="PRU650" s="104"/>
      <c r="PRV650" s="60"/>
      <c r="PRW650" s="61"/>
      <c r="PRX650" s="104"/>
      <c r="PRY650" s="60"/>
      <c r="PRZ650" s="61"/>
      <c r="PSA650" s="104"/>
      <c r="PSB650" s="60"/>
      <c r="PSC650" s="61"/>
      <c r="PSD650" s="104"/>
      <c r="PSE650" s="60"/>
      <c r="PSF650" s="61"/>
      <c r="PSG650" s="104"/>
      <c r="PSH650" s="60"/>
      <c r="PSI650" s="61"/>
      <c r="PSJ650" s="104"/>
      <c r="PSK650" s="60"/>
      <c r="PSL650" s="61"/>
      <c r="PSM650" s="104"/>
      <c r="PSN650" s="60"/>
      <c r="PSO650" s="61"/>
      <c r="PSP650" s="104"/>
      <c r="PSQ650" s="60"/>
      <c r="PSR650" s="61"/>
      <c r="PSS650" s="104"/>
      <c r="PST650" s="60"/>
      <c r="PSU650" s="61"/>
      <c r="PSV650" s="104"/>
      <c r="PSW650" s="60"/>
      <c r="PSX650" s="61"/>
      <c r="PSY650" s="104"/>
      <c r="PSZ650" s="60"/>
      <c r="PTA650" s="61"/>
      <c r="PTB650" s="104"/>
      <c r="PTC650" s="60"/>
      <c r="PTD650" s="61"/>
      <c r="PTE650" s="104"/>
      <c r="PTF650" s="60"/>
      <c r="PTG650" s="61"/>
      <c r="PTH650" s="104"/>
      <c r="PTI650" s="60"/>
      <c r="PTJ650" s="61"/>
      <c r="PTK650" s="104"/>
      <c r="PTL650" s="60"/>
      <c r="PTM650" s="61"/>
      <c r="PTN650" s="104"/>
      <c r="PTO650" s="60"/>
      <c r="PTP650" s="61"/>
      <c r="PTQ650" s="104"/>
      <c r="PTR650" s="60"/>
      <c r="PTS650" s="61"/>
      <c r="PTT650" s="104"/>
      <c r="PTU650" s="60"/>
      <c r="PTV650" s="61"/>
      <c r="PTW650" s="104"/>
      <c r="PTX650" s="60"/>
      <c r="PTY650" s="61"/>
      <c r="PTZ650" s="104"/>
      <c r="PUA650" s="60"/>
      <c r="PUB650" s="61"/>
      <c r="PUC650" s="104"/>
      <c r="PUD650" s="60"/>
      <c r="PUE650" s="61"/>
      <c r="PUF650" s="104"/>
      <c r="PUG650" s="60"/>
      <c r="PUH650" s="61"/>
      <c r="PUI650" s="104"/>
      <c r="PUJ650" s="60"/>
      <c r="PUK650" s="61"/>
      <c r="PUL650" s="104"/>
      <c r="PUM650" s="60"/>
      <c r="PUN650" s="61"/>
      <c r="PUO650" s="104"/>
      <c r="PUP650" s="60"/>
      <c r="PUQ650" s="61"/>
      <c r="PUR650" s="104"/>
      <c r="PUS650" s="60"/>
      <c r="PUT650" s="61"/>
      <c r="PUU650" s="104"/>
      <c r="PUV650" s="60"/>
      <c r="PUW650" s="61"/>
      <c r="PUX650" s="104"/>
      <c r="PUY650" s="60"/>
      <c r="PUZ650" s="61"/>
      <c r="PVA650" s="104"/>
      <c r="PVB650" s="60"/>
      <c r="PVC650" s="61"/>
      <c r="PVD650" s="104"/>
      <c r="PVE650" s="60"/>
      <c r="PVF650" s="61"/>
      <c r="PVG650" s="104"/>
      <c r="PVH650" s="60"/>
      <c r="PVI650" s="61"/>
      <c r="PVJ650" s="104"/>
      <c r="PVK650" s="60"/>
      <c r="PVL650" s="61"/>
      <c r="PVM650" s="104"/>
      <c r="PVN650" s="60"/>
      <c r="PVO650" s="61"/>
      <c r="PVP650" s="104"/>
      <c r="PVQ650" s="60"/>
      <c r="PVR650" s="61"/>
      <c r="PVS650" s="104"/>
      <c r="PVT650" s="60"/>
      <c r="PVU650" s="61"/>
      <c r="PVV650" s="104"/>
      <c r="PVW650" s="60"/>
      <c r="PVX650" s="61"/>
      <c r="PVY650" s="104"/>
      <c r="PVZ650" s="60"/>
      <c r="PWA650" s="61"/>
      <c r="PWB650" s="104"/>
      <c r="PWC650" s="60"/>
      <c r="PWD650" s="61"/>
      <c r="PWE650" s="104"/>
      <c r="PWF650" s="60"/>
      <c r="PWG650" s="61"/>
      <c r="PWH650" s="104"/>
      <c r="PWI650" s="60"/>
      <c r="PWJ650" s="61"/>
      <c r="PWK650" s="104"/>
      <c r="PWL650" s="60"/>
      <c r="PWM650" s="61"/>
      <c r="PWN650" s="104"/>
      <c r="PWO650" s="60"/>
      <c r="PWP650" s="61"/>
      <c r="PWQ650" s="104"/>
      <c r="PWR650" s="60"/>
      <c r="PWS650" s="61"/>
      <c r="PWT650" s="104"/>
      <c r="PWU650" s="60"/>
      <c r="PWV650" s="61"/>
      <c r="PWW650" s="104"/>
      <c r="PWX650" s="60"/>
      <c r="PWY650" s="61"/>
      <c r="PWZ650" s="104"/>
      <c r="PXA650" s="60"/>
      <c r="PXB650" s="61"/>
      <c r="PXC650" s="104"/>
      <c r="PXD650" s="60"/>
      <c r="PXE650" s="61"/>
      <c r="PXF650" s="104"/>
      <c r="PXG650" s="60"/>
      <c r="PXH650" s="61"/>
      <c r="PXI650" s="104"/>
      <c r="PXJ650" s="60"/>
      <c r="PXK650" s="61"/>
      <c r="PXL650" s="104"/>
      <c r="PXM650" s="60"/>
      <c r="PXN650" s="61"/>
      <c r="PXO650" s="104"/>
      <c r="PXP650" s="60"/>
      <c r="PXQ650" s="61"/>
      <c r="PXR650" s="104"/>
      <c r="PXS650" s="60"/>
      <c r="PXT650" s="61"/>
      <c r="PXU650" s="104"/>
      <c r="PXV650" s="60"/>
      <c r="PXW650" s="61"/>
      <c r="PXX650" s="104"/>
      <c r="PXY650" s="60"/>
      <c r="PXZ650" s="61"/>
      <c r="PYA650" s="104"/>
      <c r="PYB650" s="60"/>
      <c r="PYC650" s="61"/>
      <c r="PYD650" s="104"/>
      <c r="PYE650" s="60"/>
      <c r="PYF650" s="61"/>
      <c r="PYG650" s="104"/>
      <c r="PYH650" s="60"/>
      <c r="PYI650" s="61"/>
      <c r="PYJ650" s="104"/>
      <c r="PYK650" s="60"/>
      <c r="PYL650" s="61"/>
      <c r="PYM650" s="104"/>
      <c r="PYN650" s="60"/>
      <c r="PYO650" s="61"/>
      <c r="PYP650" s="104"/>
      <c r="PYQ650" s="60"/>
      <c r="PYR650" s="61"/>
      <c r="PYS650" s="104"/>
      <c r="PYT650" s="60"/>
      <c r="PYU650" s="61"/>
      <c r="PYV650" s="104"/>
      <c r="PYW650" s="60"/>
      <c r="PYX650" s="61"/>
      <c r="PYY650" s="104"/>
      <c r="PYZ650" s="60"/>
      <c r="PZA650" s="61"/>
      <c r="PZB650" s="104"/>
      <c r="PZC650" s="60"/>
      <c r="PZD650" s="61"/>
      <c r="PZE650" s="104"/>
      <c r="PZF650" s="60"/>
      <c r="PZG650" s="61"/>
      <c r="PZH650" s="104"/>
      <c r="PZI650" s="60"/>
      <c r="PZJ650" s="61"/>
      <c r="PZK650" s="104"/>
      <c r="PZL650" s="60"/>
      <c r="PZM650" s="61"/>
      <c r="PZN650" s="104"/>
      <c r="PZO650" s="60"/>
      <c r="PZP650" s="61"/>
      <c r="PZQ650" s="104"/>
      <c r="PZR650" s="60"/>
      <c r="PZS650" s="61"/>
      <c r="PZT650" s="104"/>
      <c r="PZU650" s="60"/>
      <c r="PZV650" s="61"/>
      <c r="PZW650" s="104"/>
      <c r="PZX650" s="60"/>
      <c r="PZY650" s="61"/>
      <c r="PZZ650" s="104"/>
      <c r="QAA650" s="60"/>
      <c r="QAB650" s="61"/>
      <c r="QAC650" s="104"/>
      <c r="QAD650" s="60"/>
      <c r="QAE650" s="61"/>
      <c r="QAF650" s="104"/>
      <c r="QAG650" s="60"/>
      <c r="QAH650" s="61"/>
      <c r="QAI650" s="104"/>
      <c r="QAJ650" s="60"/>
      <c r="QAK650" s="61"/>
      <c r="QAL650" s="104"/>
      <c r="QAM650" s="60"/>
      <c r="QAN650" s="61"/>
      <c r="QAO650" s="104"/>
      <c r="QAP650" s="60"/>
      <c r="QAQ650" s="61"/>
      <c r="QAR650" s="104"/>
      <c r="QAS650" s="60"/>
      <c r="QAT650" s="61"/>
      <c r="QAU650" s="104"/>
      <c r="QAV650" s="60"/>
      <c r="QAW650" s="61"/>
      <c r="QAX650" s="104"/>
      <c r="QAY650" s="60"/>
      <c r="QAZ650" s="61"/>
      <c r="QBA650" s="104"/>
      <c r="QBB650" s="60"/>
      <c r="QBC650" s="61"/>
      <c r="QBD650" s="104"/>
      <c r="QBE650" s="60"/>
      <c r="QBF650" s="61"/>
      <c r="QBG650" s="104"/>
      <c r="QBH650" s="60"/>
      <c r="QBI650" s="61"/>
      <c r="QBJ650" s="104"/>
      <c r="QBK650" s="60"/>
      <c r="QBL650" s="61"/>
      <c r="QBM650" s="104"/>
      <c r="QBN650" s="60"/>
      <c r="QBO650" s="61"/>
      <c r="QBP650" s="104"/>
      <c r="QBQ650" s="60"/>
      <c r="QBR650" s="61"/>
      <c r="QBS650" s="104"/>
      <c r="QBT650" s="60"/>
      <c r="QBU650" s="61"/>
      <c r="QBV650" s="104"/>
      <c r="QBW650" s="60"/>
      <c r="QBX650" s="61"/>
      <c r="QBY650" s="104"/>
      <c r="QBZ650" s="60"/>
      <c r="QCA650" s="61"/>
      <c r="QCB650" s="104"/>
      <c r="QCC650" s="60"/>
      <c r="QCD650" s="61"/>
      <c r="QCE650" s="104"/>
      <c r="QCF650" s="60"/>
      <c r="QCG650" s="61"/>
      <c r="QCH650" s="104"/>
      <c r="QCI650" s="60"/>
      <c r="QCJ650" s="61"/>
      <c r="QCK650" s="104"/>
      <c r="QCL650" s="60"/>
      <c r="QCM650" s="61"/>
      <c r="QCN650" s="104"/>
      <c r="QCO650" s="60"/>
      <c r="QCP650" s="61"/>
      <c r="QCQ650" s="104"/>
      <c r="QCR650" s="60"/>
      <c r="QCS650" s="61"/>
      <c r="QCT650" s="104"/>
      <c r="QCU650" s="60"/>
      <c r="QCV650" s="61"/>
      <c r="QCW650" s="104"/>
      <c r="QCX650" s="60"/>
      <c r="QCY650" s="61"/>
      <c r="QCZ650" s="104"/>
      <c r="QDA650" s="60"/>
      <c r="QDB650" s="61"/>
      <c r="QDC650" s="104"/>
      <c r="QDD650" s="60"/>
      <c r="QDE650" s="61"/>
      <c r="QDF650" s="104"/>
      <c r="QDG650" s="60"/>
      <c r="QDH650" s="61"/>
      <c r="QDI650" s="104"/>
      <c r="QDJ650" s="60"/>
      <c r="QDK650" s="61"/>
      <c r="QDL650" s="104"/>
      <c r="QDM650" s="60"/>
      <c r="QDN650" s="61"/>
      <c r="QDO650" s="104"/>
      <c r="QDP650" s="60"/>
      <c r="QDQ650" s="61"/>
      <c r="QDR650" s="104"/>
      <c r="QDS650" s="60"/>
      <c r="QDT650" s="61"/>
      <c r="QDU650" s="104"/>
      <c r="QDV650" s="60"/>
      <c r="QDW650" s="61"/>
      <c r="QDX650" s="104"/>
      <c r="QDY650" s="60"/>
      <c r="QDZ650" s="61"/>
      <c r="QEA650" s="104"/>
      <c r="QEB650" s="60"/>
      <c r="QEC650" s="61"/>
      <c r="QED650" s="104"/>
      <c r="QEE650" s="60"/>
      <c r="QEF650" s="61"/>
      <c r="QEG650" s="104"/>
      <c r="QEH650" s="60"/>
      <c r="QEI650" s="61"/>
      <c r="QEJ650" s="104"/>
      <c r="QEK650" s="60"/>
      <c r="QEL650" s="61"/>
      <c r="QEM650" s="104"/>
      <c r="QEN650" s="60"/>
      <c r="QEO650" s="61"/>
      <c r="QEP650" s="104"/>
      <c r="QEQ650" s="60"/>
      <c r="QER650" s="61"/>
      <c r="QES650" s="104"/>
      <c r="QET650" s="60"/>
      <c r="QEU650" s="61"/>
      <c r="QEV650" s="104"/>
      <c r="QEW650" s="60"/>
      <c r="QEX650" s="61"/>
      <c r="QEY650" s="104"/>
      <c r="QEZ650" s="60"/>
      <c r="QFA650" s="61"/>
      <c r="QFB650" s="104"/>
      <c r="QFC650" s="60"/>
      <c r="QFD650" s="61"/>
      <c r="QFE650" s="104"/>
      <c r="QFF650" s="60"/>
      <c r="QFG650" s="61"/>
      <c r="QFH650" s="104"/>
      <c r="QFI650" s="60"/>
      <c r="QFJ650" s="61"/>
      <c r="QFK650" s="104"/>
      <c r="QFL650" s="60"/>
      <c r="QFM650" s="61"/>
      <c r="QFN650" s="104"/>
      <c r="QFO650" s="60"/>
      <c r="QFP650" s="61"/>
      <c r="QFQ650" s="104"/>
      <c r="QFR650" s="60"/>
      <c r="QFS650" s="61"/>
      <c r="QFT650" s="104"/>
      <c r="QFU650" s="60"/>
      <c r="QFV650" s="61"/>
      <c r="QFW650" s="104"/>
      <c r="QFX650" s="60"/>
      <c r="QFY650" s="61"/>
      <c r="QFZ650" s="104"/>
      <c r="QGA650" s="60"/>
      <c r="QGB650" s="61"/>
      <c r="QGC650" s="104"/>
      <c r="QGD650" s="60"/>
      <c r="QGE650" s="61"/>
      <c r="QGF650" s="104"/>
      <c r="QGG650" s="60"/>
      <c r="QGH650" s="61"/>
      <c r="QGI650" s="104"/>
      <c r="QGJ650" s="60"/>
      <c r="QGK650" s="61"/>
      <c r="QGL650" s="104"/>
      <c r="QGM650" s="60"/>
      <c r="QGN650" s="61"/>
      <c r="QGO650" s="104"/>
      <c r="QGP650" s="60"/>
      <c r="QGQ650" s="61"/>
      <c r="QGR650" s="104"/>
      <c r="QGS650" s="60"/>
      <c r="QGT650" s="61"/>
      <c r="QGU650" s="104"/>
      <c r="QGV650" s="60"/>
      <c r="QGW650" s="61"/>
      <c r="QGX650" s="104"/>
      <c r="QGY650" s="60"/>
      <c r="QGZ650" s="61"/>
      <c r="QHA650" s="104"/>
      <c r="QHB650" s="60"/>
      <c r="QHC650" s="61"/>
      <c r="QHD650" s="104"/>
      <c r="QHE650" s="60"/>
      <c r="QHF650" s="61"/>
      <c r="QHG650" s="104"/>
      <c r="QHH650" s="60"/>
      <c r="QHI650" s="61"/>
      <c r="QHJ650" s="104"/>
      <c r="QHK650" s="60"/>
      <c r="QHL650" s="61"/>
      <c r="QHM650" s="104"/>
      <c r="QHN650" s="60"/>
      <c r="QHO650" s="61"/>
      <c r="QHP650" s="104"/>
      <c r="QHQ650" s="60"/>
      <c r="QHR650" s="61"/>
      <c r="QHS650" s="104"/>
      <c r="QHT650" s="60"/>
      <c r="QHU650" s="61"/>
      <c r="QHV650" s="104"/>
      <c r="QHW650" s="60"/>
      <c r="QHX650" s="61"/>
      <c r="QHY650" s="104"/>
      <c r="QHZ650" s="60"/>
      <c r="QIA650" s="61"/>
      <c r="QIB650" s="104"/>
      <c r="QIC650" s="60"/>
      <c r="QID650" s="61"/>
      <c r="QIE650" s="104"/>
      <c r="QIF650" s="60"/>
      <c r="QIG650" s="61"/>
      <c r="QIH650" s="104"/>
      <c r="QII650" s="60"/>
      <c r="QIJ650" s="61"/>
      <c r="QIK650" s="104"/>
      <c r="QIL650" s="60"/>
      <c r="QIM650" s="61"/>
      <c r="QIN650" s="104"/>
      <c r="QIO650" s="60"/>
      <c r="QIP650" s="61"/>
      <c r="QIQ650" s="104"/>
      <c r="QIR650" s="60"/>
      <c r="QIS650" s="61"/>
      <c r="QIT650" s="104"/>
      <c r="QIU650" s="60"/>
      <c r="QIV650" s="61"/>
      <c r="QIW650" s="104"/>
      <c r="QIX650" s="60"/>
      <c r="QIY650" s="61"/>
      <c r="QIZ650" s="104"/>
      <c r="QJA650" s="60"/>
      <c r="QJB650" s="61"/>
      <c r="QJC650" s="104"/>
      <c r="QJD650" s="60"/>
      <c r="QJE650" s="61"/>
      <c r="QJF650" s="104"/>
      <c r="QJG650" s="60"/>
      <c r="QJH650" s="61"/>
      <c r="QJI650" s="104"/>
      <c r="QJJ650" s="60"/>
      <c r="QJK650" s="61"/>
      <c r="QJL650" s="104"/>
      <c r="QJM650" s="60"/>
      <c r="QJN650" s="61"/>
      <c r="QJO650" s="104"/>
      <c r="QJP650" s="60"/>
      <c r="QJQ650" s="61"/>
      <c r="QJR650" s="104"/>
      <c r="QJS650" s="60"/>
      <c r="QJT650" s="61"/>
      <c r="QJU650" s="104"/>
      <c r="QJV650" s="60"/>
      <c r="QJW650" s="61"/>
      <c r="QJX650" s="104"/>
      <c r="QJY650" s="60"/>
      <c r="QJZ650" s="61"/>
      <c r="QKA650" s="104"/>
      <c r="QKB650" s="60"/>
      <c r="QKC650" s="61"/>
      <c r="QKD650" s="104"/>
      <c r="QKE650" s="60"/>
      <c r="QKF650" s="61"/>
      <c r="QKG650" s="104"/>
      <c r="QKH650" s="60"/>
      <c r="QKI650" s="61"/>
      <c r="QKJ650" s="104"/>
      <c r="QKK650" s="60"/>
      <c r="QKL650" s="61"/>
      <c r="QKM650" s="104"/>
      <c r="QKN650" s="60"/>
      <c r="QKO650" s="61"/>
      <c r="QKP650" s="104"/>
      <c r="QKQ650" s="60"/>
      <c r="QKR650" s="61"/>
      <c r="QKS650" s="104"/>
      <c r="QKT650" s="60"/>
      <c r="QKU650" s="61"/>
      <c r="QKV650" s="104"/>
      <c r="QKW650" s="60"/>
      <c r="QKX650" s="61"/>
      <c r="QKY650" s="104"/>
      <c r="QKZ650" s="60"/>
      <c r="QLA650" s="61"/>
      <c r="QLB650" s="104"/>
      <c r="QLC650" s="60"/>
      <c r="QLD650" s="61"/>
      <c r="QLE650" s="104"/>
      <c r="QLF650" s="60"/>
      <c r="QLG650" s="61"/>
      <c r="QLH650" s="104"/>
      <c r="QLI650" s="60"/>
      <c r="QLJ650" s="61"/>
      <c r="QLK650" s="104"/>
      <c r="QLL650" s="60"/>
      <c r="QLM650" s="61"/>
      <c r="QLN650" s="104"/>
      <c r="QLO650" s="60"/>
      <c r="QLP650" s="61"/>
      <c r="QLQ650" s="104"/>
      <c r="QLR650" s="60"/>
      <c r="QLS650" s="61"/>
      <c r="QLT650" s="104"/>
      <c r="QLU650" s="60"/>
      <c r="QLV650" s="61"/>
      <c r="QLW650" s="104"/>
      <c r="QLX650" s="60"/>
      <c r="QLY650" s="61"/>
      <c r="QLZ650" s="104"/>
      <c r="QMA650" s="60"/>
      <c r="QMB650" s="61"/>
      <c r="QMC650" s="104"/>
      <c r="QMD650" s="60"/>
      <c r="QME650" s="61"/>
      <c r="QMF650" s="104"/>
      <c r="QMG650" s="60"/>
      <c r="QMH650" s="61"/>
      <c r="QMI650" s="104"/>
      <c r="QMJ650" s="60"/>
      <c r="QMK650" s="61"/>
      <c r="QML650" s="104"/>
      <c r="QMM650" s="60"/>
      <c r="QMN650" s="61"/>
      <c r="QMO650" s="104"/>
      <c r="QMP650" s="60"/>
      <c r="QMQ650" s="61"/>
      <c r="QMR650" s="104"/>
      <c r="QMS650" s="60"/>
      <c r="QMT650" s="61"/>
      <c r="QMU650" s="104"/>
      <c r="QMV650" s="60"/>
      <c r="QMW650" s="61"/>
      <c r="QMX650" s="104"/>
      <c r="QMY650" s="60"/>
      <c r="QMZ650" s="61"/>
      <c r="QNA650" s="104"/>
      <c r="QNB650" s="60"/>
      <c r="QNC650" s="61"/>
      <c r="QND650" s="104"/>
      <c r="QNE650" s="60"/>
      <c r="QNF650" s="61"/>
      <c r="QNG650" s="104"/>
      <c r="QNH650" s="60"/>
      <c r="QNI650" s="61"/>
      <c r="QNJ650" s="104"/>
      <c r="QNK650" s="60"/>
      <c r="QNL650" s="61"/>
      <c r="QNM650" s="104"/>
      <c r="QNN650" s="60"/>
      <c r="QNO650" s="61"/>
      <c r="QNP650" s="104"/>
      <c r="QNQ650" s="60"/>
      <c r="QNR650" s="61"/>
      <c r="QNS650" s="104"/>
      <c r="QNT650" s="60"/>
      <c r="QNU650" s="61"/>
      <c r="QNV650" s="104"/>
      <c r="QNW650" s="60"/>
      <c r="QNX650" s="61"/>
      <c r="QNY650" s="104"/>
      <c r="QNZ650" s="60"/>
      <c r="QOA650" s="61"/>
      <c r="QOB650" s="104"/>
      <c r="QOC650" s="60"/>
      <c r="QOD650" s="61"/>
      <c r="QOE650" s="104"/>
      <c r="QOF650" s="60"/>
      <c r="QOG650" s="61"/>
      <c r="QOH650" s="104"/>
      <c r="QOI650" s="60"/>
      <c r="QOJ650" s="61"/>
      <c r="QOK650" s="104"/>
      <c r="QOL650" s="60"/>
      <c r="QOM650" s="61"/>
      <c r="QON650" s="104"/>
      <c r="QOO650" s="60"/>
      <c r="QOP650" s="61"/>
      <c r="QOQ650" s="104"/>
      <c r="QOR650" s="60"/>
      <c r="QOS650" s="61"/>
      <c r="QOT650" s="104"/>
      <c r="QOU650" s="60"/>
      <c r="QOV650" s="61"/>
      <c r="QOW650" s="104"/>
      <c r="QOX650" s="60"/>
      <c r="QOY650" s="61"/>
      <c r="QOZ650" s="104"/>
      <c r="QPA650" s="60"/>
      <c r="QPB650" s="61"/>
      <c r="QPC650" s="104"/>
      <c r="QPD650" s="60"/>
      <c r="QPE650" s="61"/>
      <c r="QPF650" s="104"/>
      <c r="QPG650" s="60"/>
      <c r="QPH650" s="61"/>
      <c r="QPI650" s="104"/>
      <c r="QPJ650" s="60"/>
      <c r="QPK650" s="61"/>
      <c r="QPL650" s="104"/>
      <c r="QPM650" s="60"/>
      <c r="QPN650" s="61"/>
      <c r="QPO650" s="104"/>
      <c r="QPP650" s="60"/>
      <c r="QPQ650" s="61"/>
      <c r="QPR650" s="104"/>
      <c r="QPS650" s="60"/>
      <c r="QPT650" s="61"/>
      <c r="QPU650" s="104"/>
      <c r="QPV650" s="60"/>
      <c r="QPW650" s="61"/>
      <c r="QPX650" s="104"/>
      <c r="QPY650" s="60"/>
      <c r="QPZ650" s="61"/>
      <c r="QQA650" s="104"/>
      <c r="QQB650" s="60"/>
      <c r="QQC650" s="61"/>
      <c r="QQD650" s="104"/>
      <c r="QQE650" s="60"/>
      <c r="QQF650" s="61"/>
      <c r="QQG650" s="104"/>
      <c r="QQH650" s="60"/>
      <c r="QQI650" s="61"/>
      <c r="QQJ650" s="104"/>
      <c r="QQK650" s="60"/>
      <c r="QQL650" s="61"/>
      <c r="QQM650" s="104"/>
      <c r="QQN650" s="60"/>
      <c r="QQO650" s="61"/>
      <c r="QQP650" s="104"/>
      <c r="QQQ650" s="60"/>
      <c r="QQR650" s="61"/>
      <c r="QQS650" s="104"/>
      <c r="QQT650" s="60"/>
      <c r="QQU650" s="61"/>
      <c r="QQV650" s="104"/>
      <c r="QQW650" s="60"/>
      <c r="QQX650" s="61"/>
      <c r="QQY650" s="104"/>
      <c r="QQZ650" s="60"/>
      <c r="QRA650" s="61"/>
      <c r="QRB650" s="104"/>
      <c r="QRC650" s="60"/>
      <c r="QRD650" s="61"/>
      <c r="QRE650" s="104"/>
      <c r="QRF650" s="60"/>
      <c r="QRG650" s="61"/>
      <c r="QRH650" s="104"/>
      <c r="QRI650" s="60"/>
      <c r="QRJ650" s="61"/>
      <c r="QRK650" s="104"/>
      <c r="QRL650" s="60"/>
      <c r="QRM650" s="61"/>
      <c r="QRN650" s="104"/>
      <c r="QRO650" s="60"/>
      <c r="QRP650" s="61"/>
      <c r="QRQ650" s="104"/>
      <c r="QRR650" s="60"/>
      <c r="QRS650" s="61"/>
      <c r="QRT650" s="104"/>
      <c r="QRU650" s="60"/>
      <c r="QRV650" s="61"/>
      <c r="QRW650" s="104"/>
      <c r="QRX650" s="60"/>
      <c r="QRY650" s="61"/>
      <c r="QRZ650" s="104"/>
      <c r="QSA650" s="60"/>
      <c r="QSB650" s="61"/>
      <c r="QSC650" s="104"/>
      <c r="QSD650" s="60"/>
      <c r="QSE650" s="61"/>
      <c r="QSF650" s="104"/>
      <c r="QSG650" s="60"/>
      <c r="QSH650" s="61"/>
      <c r="QSI650" s="104"/>
      <c r="QSJ650" s="60"/>
      <c r="QSK650" s="61"/>
      <c r="QSL650" s="104"/>
      <c r="QSM650" s="60"/>
      <c r="QSN650" s="61"/>
      <c r="QSO650" s="104"/>
      <c r="QSP650" s="60"/>
      <c r="QSQ650" s="61"/>
      <c r="QSR650" s="104"/>
      <c r="QSS650" s="60"/>
      <c r="QST650" s="61"/>
      <c r="QSU650" s="104"/>
      <c r="QSV650" s="60"/>
      <c r="QSW650" s="61"/>
      <c r="QSX650" s="104"/>
      <c r="QSY650" s="60"/>
      <c r="QSZ650" s="61"/>
      <c r="QTA650" s="104"/>
      <c r="QTB650" s="60"/>
      <c r="QTC650" s="61"/>
      <c r="QTD650" s="104"/>
      <c r="QTE650" s="60"/>
      <c r="QTF650" s="61"/>
      <c r="QTG650" s="104"/>
      <c r="QTH650" s="60"/>
      <c r="QTI650" s="61"/>
      <c r="QTJ650" s="104"/>
      <c r="QTK650" s="60"/>
      <c r="QTL650" s="61"/>
      <c r="QTM650" s="104"/>
      <c r="QTN650" s="60"/>
      <c r="QTO650" s="61"/>
      <c r="QTP650" s="104"/>
      <c r="QTQ650" s="60"/>
      <c r="QTR650" s="61"/>
      <c r="QTS650" s="104"/>
      <c r="QTT650" s="60"/>
      <c r="QTU650" s="61"/>
      <c r="QTV650" s="104"/>
      <c r="QTW650" s="60"/>
      <c r="QTX650" s="61"/>
      <c r="QTY650" s="104"/>
      <c r="QTZ650" s="60"/>
      <c r="QUA650" s="61"/>
      <c r="QUB650" s="104"/>
      <c r="QUC650" s="60"/>
      <c r="QUD650" s="61"/>
      <c r="QUE650" s="104"/>
      <c r="QUF650" s="60"/>
      <c r="QUG650" s="61"/>
      <c r="QUH650" s="104"/>
      <c r="QUI650" s="60"/>
      <c r="QUJ650" s="61"/>
      <c r="QUK650" s="104"/>
      <c r="QUL650" s="60"/>
      <c r="QUM650" s="61"/>
      <c r="QUN650" s="104"/>
      <c r="QUO650" s="60"/>
      <c r="QUP650" s="61"/>
      <c r="QUQ650" s="104"/>
      <c r="QUR650" s="60"/>
      <c r="QUS650" s="61"/>
      <c r="QUT650" s="104"/>
      <c r="QUU650" s="60"/>
      <c r="QUV650" s="61"/>
      <c r="QUW650" s="104"/>
      <c r="QUX650" s="60"/>
      <c r="QUY650" s="61"/>
      <c r="QUZ650" s="104"/>
      <c r="QVA650" s="60"/>
      <c r="QVB650" s="61"/>
      <c r="QVC650" s="104"/>
      <c r="QVD650" s="60"/>
      <c r="QVE650" s="61"/>
      <c r="QVF650" s="104"/>
      <c r="QVG650" s="60"/>
      <c r="QVH650" s="61"/>
      <c r="QVI650" s="104"/>
      <c r="QVJ650" s="60"/>
      <c r="QVK650" s="61"/>
      <c r="QVL650" s="104"/>
      <c r="QVM650" s="60"/>
      <c r="QVN650" s="61"/>
      <c r="QVO650" s="104"/>
      <c r="QVP650" s="60"/>
      <c r="QVQ650" s="61"/>
      <c r="QVR650" s="104"/>
      <c r="QVS650" s="60"/>
      <c r="QVT650" s="61"/>
      <c r="QVU650" s="104"/>
      <c r="QVV650" s="60"/>
      <c r="QVW650" s="61"/>
      <c r="QVX650" s="104"/>
      <c r="QVY650" s="60"/>
      <c r="QVZ650" s="61"/>
      <c r="QWA650" s="104"/>
      <c r="QWB650" s="60"/>
      <c r="QWC650" s="61"/>
      <c r="QWD650" s="104"/>
      <c r="QWE650" s="60"/>
      <c r="QWF650" s="61"/>
      <c r="QWG650" s="104"/>
      <c r="QWH650" s="60"/>
      <c r="QWI650" s="61"/>
      <c r="QWJ650" s="104"/>
      <c r="QWK650" s="60"/>
      <c r="QWL650" s="61"/>
      <c r="QWM650" s="104"/>
      <c r="QWN650" s="60"/>
      <c r="QWO650" s="61"/>
      <c r="QWP650" s="104"/>
      <c r="QWQ650" s="60"/>
      <c r="QWR650" s="61"/>
      <c r="QWS650" s="104"/>
      <c r="QWT650" s="60"/>
      <c r="QWU650" s="61"/>
      <c r="QWV650" s="104"/>
      <c r="QWW650" s="60"/>
      <c r="QWX650" s="61"/>
      <c r="QWY650" s="104"/>
      <c r="QWZ650" s="60"/>
      <c r="QXA650" s="61"/>
      <c r="QXB650" s="104"/>
      <c r="QXC650" s="60"/>
      <c r="QXD650" s="61"/>
      <c r="QXE650" s="104"/>
      <c r="QXF650" s="60"/>
      <c r="QXG650" s="61"/>
      <c r="QXH650" s="104"/>
      <c r="QXI650" s="60"/>
      <c r="QXJ650" s="61"/>
      <c r="QXK650" s="104"/>
      <c r="QXL650" s="60"/>
      <c r="QXM650" s="61"/>
      <c r="QXN650" s="104"/>
      <c r="QXO650" s="60"/>
      <c r="QXP650" s="61"/>
      <c r="QXQ650" s="104"/>
      <c r="QXR650" s="60"/>
      <c r="QXS650" s="61"/>
      <c r="QXT650" s="104"/>
      <c r="QXU650" s="60"/>
      <c r="QXV650" s="61"/>
      <c r="QXW650" s="104"/>
      <c r="QXX650" s="60"/>
      <c r="QXY650" s="61"/>
      <c r="QXZ650" s="104"/>
      <c r="QYA650" s="60"/>
      <c r="QYB650" s="61"/>
      <c r="QYC650" s="104"/>
      <c r="QYD650" s="60"/>
      <c r="QYE650" s="61"/>
      <c r="QYF650" s="104"/>
      <c r="QYG650" s="60"/>
      <c r="QYH650" s="61"/>
      <c r="QYI650" s="104"/>
      <c r="QYJ650" s="60"/>
      <c r="QYK650" s="61"/>
      <c r="QYL650" s="104"/>
      <c r="QYM650" s="60"/>
      <c r="QYN650" s="61"/>
      <c r="QYO650" s="104"/>
      <c r="QYP650" s="60"/>
      <c r="QYQ650" s="61"/>
      <c r="QYR650" s="104"/>
      <c r="QYS650" s="60"/>
      <c r="QYT650" s="61"/>
      <c r="QYU650" s="104"/>
      <c r="QYV650" s="60"/>
      <c r="QYW650" s="61"/>
      <c r="QYX650" s="104"/>
      <c r="QYY650" s="60"/>
      <c r="QYZ650" s="61"/>
      <c r="QZA650" s="104"/>
      <c r="QZB650" s="60"/>
      <c r="QZC650" s="61"/>
      <c r="QZD650" s="104"/>
      <c r="QZE650" s="60"/>
      <c r="QZF650" s="61"/>
      <c r="QZG650" s="104"/>
      <c r="QZH650" s="60"/>
      <c r="QZI650" s="61"/>
      <c r="QZJ650" s="104"/>
      <c r="QZK650" s="60"/>
      <c r="QZL650" s="61"/>
      <c r="QZM650" s="104"/>
      <c r="QZN650" s="60"/>
      <c r="QZO650" s="61"/>
      <c r="QZP650" s="104"/>
      <c r="QZQ650" s="60"/>
      <c r="QZR650" s="61"/>
      <c r="QZS650" s="104"/>
      <c r="QZT650" s="60"/>
      <c r="QZU650" s="61"/>
      <c r="QZV650" s="104"/>
      <c r="QZW650" s="60"/>
      <c r="QZX650" s="61"/>
      <c r="QZY650" s="104"/>
      <c r="QZZ650" s="60"/>
      <c r="RAA650" s="61"/>
      <c r="RAB650" s="104"/>
      <c r="RAC650" s="60"/>
      <c r="RAD650" s="61"/>
      <c r="RAE650" s="104"/>
      <c r="RAF650" s="60"/>
      <c r="RAG650" s="61"/>
      <c r="RAH650" s="104"/>
      <c r="RAI650" s="60"/>
      <c r="RAJ650" s="61"/>
      <c r="RAK650" s="104"/>
      <c r="RAL650" s="60"/>
      <c r="RAM650" s="61"/>
      <c r="RAN650" s="104"/>
      <c r="RAO650" s="60"/>
      <c r="RAP650" s="61"/>
      <c r="RAQ650" s="104"/>
      <c r="RAR650" s="60"/>
      <c r="RAS650" s="61"/>
      <c r="RAT650" s="104"/>
      <c r="RAU650" s="60"/>
      <c r="RAV650" s="61"/>
      <c r="RAW650" s="104"/>
      <c r="RAX650" s="60"/>
      <c r="RAY650" s="61"/>
      <c r="RAZ650" s="104"/>
      <c r="RBA650" s="60"/>
      <c r="RBB650" s="61"/>
      <c r="RBC650" s="104"/>
      <c r="RBD650" s="60"/>
      <c r="RBE650" s="61"/>
      <c r="RBF650" s="104"/>
      <c r="RBG650" s="60"/>
      <c r="RBH650" s="61"/>
      <c r="RBI650" s="104"/>
      <c r="RBJ650" s="60"/>
      <c r="RBK650" s="61"/>
      <c r="RBL650" s="104"/>
      <c r="RBM650" s="60"/>
      <c r="RBN650" s="61"/>
      <c r="RBO650" s="104"/>
      <c r="RBP650" s="60"/>
      <c r="RBQ650" s="61"/>
      <c r="RBR650" s="104"/>
      <c r="RBS650" s="60"/>
      <c r="RBT650" s="61"/>
      <c r="RBU650" s="104"/>
      <c r="RBV650" s="60"/>
      <c r="RBW650" s="61"/>
      <c r="RBX650" s="104"/>
      <c r="RBY650" s="60"/>
      <c r="RBZ650" s="61"/>
      <c r="RCA650" s="104"/>
      <c r="RCB650" s="60"/>
      <c r="RCC650" s="61"/>
      <c r="RCD650" s="104"/>
      <c r="RCE650" s="60"/>
      <c r="RCF650" s="61"/>
      <c r="RCG650" s="104"/>
      <c r="RCH650" s="60"/>
      <c r="RCI650" s="61"/>
      <c r="RCJ650" s="104"/>
      <c r="RCK650" s="60"/>
      <c r="RCL650" s="61"/>
      <c r="RCM650" s="104"/>
      <c r="RCN650" s="60"/>
      <c r="RCO650" s="61"/>
      <c r="RCP650" s="104"/>
      <c r="RCQ650" s="60"/>
      <c r="RCR650" s="61"/>
      <c r="RCS650" s="104"/>
      <c r="RCT650" s="60"/>
      <c r="RCU650" s="61"/>
      <c r="RCV650" s="104"/>
      <c r="RCW650" s="60"/>
      <c r="RCX650" s="61"/>
      <c r="RCY650" s="104"/>
      <c r="RCZ650" s="60"/>
      <c r="RDA650" s="61"/>
      <c r="RDB650" s="104"/>
      <c r="RDC650" s="60"/>
      <c r="RDD650" s="61"/>
      <c r="RDE650" s="104"/>
      <c r="RDF650" s="60"/>
      <c r="RDG650" s="61"/>
      <c r="RDH650" s="104"/>
      <c r="RDI650" s="60"/>
      <c r="RDJ650" s="61"/>
      <c r="RDK650" s="104"/>
      <c r="RDL650" s="60"/>
      <c r="RDM650" s="61"/>
      <c r="RDN650" s="104"/>
      <c r="RDO650" s="60"/>
      <c r="RDP650" s="61"/>
      <c r="RDQ650" s="104"/>
      <c r="RDR650" s="60"/>
      <c r="RDS650" s="61"/>
      <c r="RDT650" s="104"/>
      <c r="RDU650" s="60"/>
      <c r="RDV650" s="61"/>
      <c r="RDW650" s="104"/>
      <c r="RDX650" s="60"/>
      <c r="RDY650" s="61"/>
      <c r="RDZ650" s="104"/>
      <c r="REA650" s="60"/>
      <c r="REB650" s="61"/>
      <c r="REC650" s="104"/>
      <c r="RED650" s="60"/>
      <c r="REE650" s="61"/>
      <c r="REF650" s="104"/>
      <c r="REG650" s="60"/>
      <c r="REH650" s="61"/>
      <c r="REI650" s="104"/>
      <c r="REJ650" s="60"/>
      <c r="REK650" s="61"/>
      <c r="REL650" s="104"/>
      <c r="REM650" s="60"/>
      <c r="REN650" s="61"/>
      <c r="REO650" s="104"/>
      <c r="REP650" s="60"/>
      <c r="REQ650" s="61"/>
      <c r="RER650" s="104"/>
      <c r="RES650" s="60"/>
      <c r="RET650" s="61"/>
      <c r="REU650" s="104"/>
      <c r="REV650" s="60"/>
      <c r="REW650" s="61"/>
      <c r="REX650" s="104"/>
      <c r="REY650" s="60"/>
      <c r="REZ650" s="61"/>
      <c r="RFA650" s="104"/>
      <c r="RFB650" s="60"/>
      <c r="RFC650" s="61"/>
      <c r="RFD650" s="104"/>
      <c r="RFE650" s="60"/>
      <c r="RFF650" s="61"/>
      <c r="RFG650" s="104"/>
      <c r="RFH650" s="60"/>
      <c r="RFI650" s="61"/>
      <c r="RFJ650" s="104"/>
      <c r="RFK650" s="60"/>
      <c r="RFL650" s="61"/>
      <c r="RFM650" s="104"/>
      <c r="RFN650" s="60"/>
      <c r="RFO650" s="61"/>
      <c r="RFP650" s="104"/>
      <c r="RFQ650" s="60"/>
      <c r="RFR650" s="61"/>
      <c r="RFS650" s="104"/>
      <c r="RFT650" s="60"/>
      <c r="RFU650" s="61"/>
      <c r="RFV650" s="104"/>
      <c r="RFW650" s="60"/>
      <c r="RFX650" s="61"/>
      <c r="RFY650" s="104"/>
      <c r="RFZ650" s="60"/>
      <c r="RGA650" s="61"/>
      <c r="RGB650" s="104"/>
      <c r="RGC650" s="60"/>
      <c r="RGD650" s="61"/>
      <c r="RGE650" s="104"/>
      <c r="RGF650" s="60"/>
      <c r="RGG650" s="61"/>
      <c r="RGH650" s="104"/>
      <c r="RGI650" s="60"/>
      <c r="RGJ650" s="61"/>
      <c r="RGK650" s="104"/>
      <c r="RGL650" s="60"/>
      <c r="RGM650" s="61"/>
      <c r="RGN650" s="104"/>
      <c r="RGO650" s="60"/>
      <c r="RGP650" s="61"/>
      <c r="RGQ650" s="104"/>
      <c r="RGR650" s="60"/>
      <c r="RGS650" s="61"/>
      <c r="RGT650" s="104"/>
      <c r="RGU650" s="60"/>
      <c r="RGV650" s="61"/>
      <c r="RGW650" s="104"/>
      <c r="RGX650" s="60"/>
      <c r="RGY650" s="61"/>
      <c r="RGZ650" s="104"/>
      <c r="RHA650" s="60"/>
      <c r="RHB650" s="61"/>
      <c r="RHC650" s="104"/>
      <c r="RHD650" s="60"/>
      <c r="RHE650" s="61"/>
      <c r="RHF650" s="104"/>
      <c r="RHG650" s="60"/>
      <c r="RHH650" s="61"/>
      <c r="RHI650" s="104"/>
      <c r="RHJ650" s="60"/>
      <c r="RHK650" s="61"/>
      <c r="RHL650" s="104"/>
      <c r="RHM650" s="60"/>
      <c r="RHN650" s="61"/>
      <c r="RHO650" s="104"/>
      <c r="RHP650" s="60"/>
      <c r="RHQ650" s="61"/>
      <c r="RHR650" s="104"/>
      <c r="RHS650" s="60"/>
      <c r="RHT650" s="61"/>
      <c r="RHU650" s="104"/>
      <c r="RHV650" s="60"/>
      <c r="RHW650" s="61"/>
      <c r="RHX650" s="104"/>
      <c r="RHY650" s="60"/>
      <c r="RHZ650" s="61"/>
      <c r="RIA650" s="104"/>
      <c r="RIB650" s="60"/>
      <c r="RIC650" s="61"/>
      <c r="RID650" s="104"/>
      <c r="RIE650" s="60"/>
      <c r="RIF650" s="61"/>
      <c r="RIG650" s="104"/>
      <c r="RIH650" s="60"/>
      <c r="RII650" s="61"/>
      <c r="RIJ650" s="104"/>
      <c r="RIK650" s="60"/>
      <c r="RIL650" s="61"/>
      <c r="RIM650" s="104"/>
      <c r="RIN650" s="60"/>
      <c r="RIO650" s="61"/>
      <c r="RIP650" s="104"/>
      <c r="RIQ650" s="60"/>
      <c r="RIR650" s="61"/>
      <c r="RIS650" s="104"/>
      <c r="RIT650" s="60"/>
      <c r="RIU650" s="61"/>
      <c r="RIV650" s="104"/>
      <c r="RIW650" s="60"/>
      <c r="RIX650" s="61"/>
      <c r="RIY650" s="104"/>
      <c r="RIZ650" s="60"/>
      <c r="RJA650" s="61"/>
      <c r="RJB650" s="104"/>
      <c r="RJC650" s="60"/>
      <c r="RJD650" s="61"/>
      <c r="RJE650" s="104"/>
      <c r="RJF650" s="60"/>
      <c r="RJG650" s="61"/>
      <c r="RJH650" s="104"/>
      <c r="RJI650" s="60"/>
      <c r="RJJ650" s="61"/>
      <c r="RJK650" s="104"/>
      <c r="RJL650" s="60"/>
      <c r="RJM650" s="61"/>
      <c r="RJN650" s="104"/>
      <c r="RJO650" s="60"/>
      <c r="RJP650" s="61"/>
      <c r="RJQ650" s="104"/>
      <c r="RJR650" s="60"/>
      <c r="RJS650" s="61"/>
      <c r="RJT650" s="104"/>
      <c r="RJU650" s="60"/>
      <c r="RJV650" s="61"/>
      <c r="RJW650" s="104"/>
      <c r="RJX650" s="60"/>
      <c r="RJY650" s="61"/>
      <c r="RJZ650" s="104"/>
      <c r="RKA650" s="60"/>
      <c r="RKB650" s="61"/>
      <c r="RKC650" s="104"/>
      <c r="RKD650" s="60"/>
      <c r="RKE650" s="61"/>
      <c r="RKF650" s="104"/>
      <c r="RKG650" s="60"/>
      <c r="RKH650" s="61"/>
      <c r="RKI650" s="104"/>
      <c r="RKJ650" s="60"/>
      <c r="RKK650" s="61"/>
      <c r="RKL650" s="104"/>
      <c r="RKM650" s="60"/>
      <c r="RKN650" s="61"/>
      <c r="RKO650" s="104"/>
      <c r="RKP650" s="60"/>
      <c r="RKQ650" s="61"/>
      <c r="RKR650" s="104"/>
      <c r="RKS650" s="60"/>
      <c r="RKT650" s="61"/>
      <c r="RKU650" s="104"/>
      <c r="RKV650" s="60"/>
      <c r="RKW650" s="61"/>
      <c r="RKX650" s="104"/>
      <c r="RKY650" s="60"/>
      <c r="RKZ650" s="61"/>
      <c r="RLA650" s="104"/>
      <c r="RLB650" s="60"/>
      <c r="RLC650" s="61"/>
      <c r="RLD650" s="104"/>
      <c r="RLE650" s="60"/>
      <c r="RLF650" s="61"/>
      <c r="RLG650" s="104"/>
      <c r="RLH650" s="60"/>
      <c r="RLI650" s="61"/>
      <c r="RLJ650" s="104"/>
      <c r="RLK650" s="60"/>
      <c r="RLL650" s="61"/>
      <c r="RLM650" s="104"/>
      <c r="RLN650" s="60"/>
      <c r="RLO650" s="61"/>
      <c r="RLP650" s="104"/>
      <c r="RLQ650" s="60"/>
      <c r="RLR650" s="61"/>
      <c r="RLS650" s="104"/>
      <c r="RLT650" s="60"/>
      <c r="RLU650" s="61"/>
      <c r="RLV650" s="104"/>
      <c r="RLW650" s="60"/>
      <c r="RLX650" s="61"/>
      <c r="RLY650" s="104"/>
      <c r="RLZ650" s="60"/>
      <c r="RMA650" s="61"/>
      <c r="RMB650" s="104"/>
      <c r="RMC650" s="60"/>
      <c r="RMD650" s="61"/>
      <c r="RME650" s="104"/>
      <c r="RMF650" s="60"/>
      <c r="RMG650" s="61"/>
      <c r="RMH650" s="104"/>
      <c r="RMI650" s="60"/>
      <c r="RMJ650" s="61"/>
      <c r="RMK650" s="104"/>
      <c r="RML650" s="60"/>
      <c r="RMM650" s="61"/>
      <c r="RMN650" s="104"/>
      <c r="RMO650" s="60"/>
      <c r="RMP650" s="61"/>
      <c r="RMQ650" s="104"/>
      <c r="RMR650" s="60"/>
      <c r="RMS650" s="61"/>
      <c r="RMT650" s="104"/>
      <c r="RMU650" s="60"/>
      <c r="RMV650" s="61"/>
      <c r="RMW650" s="104"/>
      <c r="RMX650" s="60"/>
      <c r="RMY650" s="61"/>
      <c r="RMZ650" s="104"/>
      <c r="RNA650" s="60"/>
      <c r="RNB650" s="61"/>
      <c r="RNC650" s="104"/>
      <c r="RND650" s="60"/>
      <c r="RNE650" s="61"/>
      <c r="RNF650" s="104"/>
      <c r="RNG650" s="60"/>
      <c r="RNH650" s="61"/>
      <c r="RNI650" s="104"/>
      <c r="RNJ650" s="60"/>
      <c r="RNK650" s="61"/>
      <c r="RNL650" s="104"/>
      <c r="RNM650" s="60"/>
      <c r="RNN650" s="61"/>
      <c r="RNO650" s="104"/>
      <c r="RNP650" s="60"/>
      <c r="RNQ650" s="61"/>
      <c r="RNR650" s="104"/>
      <c r="RNS650" s="60"/>
      <c r="RNT650" s="61"/>
      <c r="RNU650" s="104"/>
      <c r="RNV650" s="60"/>
      <c r="RNW650" s="61"/>
      <c r="RNX650" s="104"/>
      <c r="RNY650" s="60"/>
      <c r="RNZ650" s="61"/>
      <c r="ROA650" s="104"/>
      <c r="ROB650" s="60"/>
      <c r="ROC650" s="61"/>
      <c r="ROD650" s="104"/>
      <c r="ROE650" s="60"/>
      <c r="ROF650" s="61"/>
      <c r="ROG650" s="104"/>
      <c r="ROH650" s="60"/>
      <c r="ROI650" s="61"/>
      <c r="ROJ650" s="104"/>
      <c r="ROK650" s="60"/>
      <c r="ROL650" s="61"/>
      <c r="ROM650" s="104"/>
      <c r="RON650" s="60"/>
      <c r="ROO650" s="61"/>
      <c r="ROP650" s="104"/>
      <c r="ROQ650" s="60"/>
      <c r="ROR650" s="61"/>
      <c r="ROS650" s="104"/>
      <c r="ROT650" s="60"/>
      <c r="ROU650" s="61"/>
      <c r="ROV650" s="104"/>
      <c r="ROW650" s="60"/>
      <c r="ROX650" s="61"/>
      <c r="ROY650" s="104"/>
      <c r="ROZ650" s="60"/>
      <c r="RPA650" s="61"/>
      <c r="RPB650" s="104"/>
      <c r="RPC650" s="60"/>
      <c r="RPD650" s="61"/>
      <c r="RPE650" s="104"/>
      <c r="RPF650" s="60"/>
      <c r="RPG650" s="61"/>
      <c r="RPH650" s="104"/>
      <c r="RPI650" s="60"/>
      <c r="RPJ650" s="61"/>
      <c r="RPK650" s="104"/>
      <c r="RPL650" s="60"/>
      <c r="RPM650" s="61"/>
      <c r="RPN650" s="104"/>
      <c r="RPO650" s="60"/>
      <c r="RPP650" s="61"/>
      <c r="RPQ650" s="104"/>
      <c r="RPR650" s="60"/>
      <c r="RPS650" s="61"/>
      <c r="RPT650" s="104"/>
      <c r="RPU650" s="60"/>
      <c r="RPV650" s="61"/>
      <c r="RPW650" s="104"/>
      <c r="RPX650" s="60"/>
      <c r="RPY650" s="61"/>
      <c r="RPZ650" s="104"/>
      <c r="RQA650" s="60"/>
      <c r="RQB650" s="61"/>
      <c r="RQC650" s="104"/>
      <c r="RQD650" s="60"/>
      <c r="RQE650" s="61"/>
      <c r="RQF650" s="104"/>
      <c r="RQG650" s="60"/>
      <c r="RQH650" s="61"/>
      <c r="RQI650" s="104"/>
      <c r="RQJ650" s="60"/>
      <c r="RQK650" s="61"/>
      <c r="RQL650" s="104"/>
      <c r="RQM650" s="60"/>
      <c r="RQN650" s="61"/>
      <c r="RQO650" s="104"/>
      <c r="RQP650" s="60"/>
      <c r="RQQ650" s="61"/>
      <c r="RQR650" s="104"/>
      <c r="RQS650" s="60"/>
      <c r="RQT650" s="61"/>
      <c r="RQU650" s="104"/>
      <c r="RQV650" s="60"/>
      <c r="RQW650" s="61"/>
      <c r="RQX650" s="104"/>
      <c r="RQY650" s="60"/>
      <c r="RQZ650" s="61"/>
      <c r="RRA650" s="104"/>
      <c r="RRB650" s="60"/>
      <c r="RRC650" s="61"/>
      <c r="RRD650" s="104"/>
      <c r="RRE650" s="60"/>
      <c r="RRF650" s="61"/>
      <c r="RRG650" s="104"/>
      <c r="RRH650" s="60"/>
      <c r="RRI650" s="61"/>
      <c r="RRJ650" s="104"/>
      <c r="RRK650" s="60"/>
      <c r="RRL650" s="61"/>
      <c r="RRM650" s="104"/>
      <c r="RRN650" s="60"/>
      <c r="RRO650" s="61"/>
      <c r="RRP650" s="104"/>
      <c r="RRQ650" s="60"/>
      <c r="RRR650" s="61"/>
      <c r="RRS650" s="104"/>
      <c r="RRT650" s="60"/>
      <c r="RRU650" s="61"/>
      <c r="RRV650" s="104"/>
      <c r="RRW650" s="60"/>
      <c r="RRX650" s="61"/>
      <c r="RRY650" s="104"/>
      <c r="RRZ650" s="60"/>
      <c r="RSA650" s="61"/>
      <c r="RSB650" s="104"/>
      <c r="RSC650" s="60"/>
      <c r="RSD650" s="61"/>
      <c r="RSE650" s="104"/>
      <c r="RSF650" s="60"/>
      <c r="RSG650" s="61"/>
      <c r="RSH650" s="104"/>
      <c r="RSI650" s="60"/>
      <c r="RSJ650" s="61"/>
      <c r="RSK650" s="104"/>
      <c r="RSL650" s="60"/>
      <c r="RSM650" s="61"/>
      <c r="RSN650" s="104"/>
      <c r="RSO650" s="60"/>
      <c r="RSP650" s="61"/>
      <c r="RSQ650" s="104"/>
      <c r="RSR650" s="60"/>
      <c r="RSS650" s="61"/>
      <c r="RST650" s="104"/>
      <c r="RSU650" s="60"/>
      <c r="RSV650" s="61"/>
      <c r="RSW650" s="104"/>
      <c r="RSX650" s="60"/>
      <c r="RSY650" s="61"/>
      <c r="RSZ650" s="104"/>
      <c r="RTA650" s="60"/>
      <c r="RTB650" s="61"/>
      <c r="RTC650" s="104"/>
      <c r="RTD650" s="60"/>
      <c r="RTE650" s="61"/>
      <c r="RTF650" s="104"/>
      <c r="RTG650" s="60"/>
      <c r="RTH650" s="61"/>
      <c r="RTI650" s="104"/>
      <c r="RTJ650" s="60"/>
      <c r="RTK650" s="61"/>
      <c r="RTL650" s="104"/>
      <c r="RTM650" s="60"/>
      <c r="RTN650" s="61"/>
      <c r="RTO650" s="104"/>
      <c r="RTP650" s="60"/>
      <c r="RTQ650" s="61"/>
      <c r="RTR650" s="104"/>
      <c r="RTS650" s="60"/>
      <c r="RTT650" s="61"/>
      <c r="RTU650" s="104"/>
      <c r="RTV650" s="60"/>
      <c r="RTW650" s="61"/>
      <c r="RTX650" s="104"/>
      <c r="RTY650" s="60"/>
      <c r="RTZ650" s="61"/>
      <c r="RUA650" s="104"/>
      <c r="RUB650" s="60"/>
      <c r="RUC650" s="61"/>
      <c r="RUD650" s="104"/>
      <c r="RUE650" s="60"/>
      <c r="RUF650" s="61"/>
      <c r="RUG650" s="104"/>
      <c r="RUH650" s="60"/>
      <c r="RUI650" s="61"/>
      <c r="RUJ650" s="104"/>
      <c r="RUK650" s="60"/>
      <c r="RUL650" s="61"/>
      <c r="RUM650" s="104"/>
      <c r="RUN650" s="60"/>
      <c r="RUO650" s="61"/>
      <c r="RUP650" s="104"/>
      <c r="RUQ650" s="60"/>
      <c r="RUR650" s="61"/>
      <c r="RUS650" s="104"/>
      <c r="RUT650" s="60"/>
      <c r="RUU650" s="61"/>
      <c r="RUV650" s="104"/>
      <c r="RUW650" s="60"/>
      <c r="RUX650" s="61"/>
      <c r="RUY650" s="104"/>
      <c r="RUZ650" s="60"/>
      <c r="RVA650" s="61"/>
      <c r="RVB650" s="104"/>
      <c r="RVC650" s="60"/>
      <c r="RVD650" s="61"/>
      <c r="RVE650" s="104"/>
      <c r="RVF650" s="60"/>
      <c r="RVG650" s="61"/>
      <c r="RVH650" s="104"/>
      <c r="RVI650" s="60"/>
      <c r="RVJ650" s="61"/>
      <c r="RVK650" s="104"/>
      <c r="RVL650" s="60"/>
      <c r="RVM650" s="61"/>
      <c r="RVN650" s="104"/>
      <c r="RVO650" s="60"/>
      <c r="RVP650" s="61"/>
      <c r="RVQ650" s="104"/>
      <c r="RVR650" s="60"/>
      <c r="RVS650" s="61"/>
      <c r="RVT650" s="104"/>
      <c r="RVU650" s="60"/>
      <c r="RVV650" s="61"/>
      <c r="RVW650" s="104"/>
      <c r="RVX650" s="60"/>
      <c r="RVY650" s="61"/>
      <c r="RVZ650" s="104"/>
      <c r="RWA650" s="60"/>
      <c r="RWB650" s="61"/>
      <c r="RWC650" s="104"/>
      <c r="RWD650" s="60"/>
      <c r="RWE650" s="61"/>
      <c r="RWF650" s="104"/>
      <c r="RWG650" s="60"/>
      <c r="RWH650" s="61"/>
      <c r="RWI650" s="104"/>
      <c r="RWJ650" s="60"/>
      <c r="RWK650" s="61"/>
      <c r="RWL650" s="104"/>
      <c r="RWM650" s="60"/>
      <c r="RWN650" s="61"/>
      <c r="RWO650" s="104"/>
      <c r="RWP650" s="60"/>
      <c r="RWQ650" s="61"/>
      <c r="RWR650" s="104"/>
      <c r="RWS650" s="60"/>
      <c r="RWT650" s="61"/>
      <c r="RWU650" s="104"/>
      <c r="RWV650" s="60"/>
      <c r="RWW650" s="61"/>
      <c r="RWX650" s="104"/>
      <c r="RWY650" s="60"/>
      <c r="RWZ650" s="61"/>
      <c r="RXA650" s="104"/>
      <c r="RXB650" s="60"/>
      <c r="RXC650" s="61"/>
      <c r="RXD650" s="104"/>
      <c r="RXE650" s="60"/>
      <c r="RXF650" s="61"/>
      <c r="RXG650" s="104"/>
      <c r="RXH650" s="60"/>
      <c r="RXI650" s="61"/>
      <c r="RXJ650" s="104"/>
      <c r="RXK650" s="60"/>
      <c r="RXL650" s="61"/>
      <c r="RXM650" s="104"/>
      <c r="RXN650" s="60"/>
      <c r="RXO650" s="61"/>
      <c r="RXP650" s="104"/>
      <c r="RXQ650" s="60"/>
      <c r="RXR650" s="61"/>
      <c r="RXS650" s="104"/>
      <c r="RXT650" s="60"/>
      <c r="RXU650" s="61"/>
      <c r="RXV650" s="104"/>
      <c r="RXW650" s="60"/>
      <c r="RXX650" s="61"/>
      <c r="RXY650" s="104"/>
      <c r="RXZ650" s="60"/>
      <c r="RYA650" s="61"/>
      <c r="RYB650" s="104"/>
      <c r="RYC650" s="60"/>
      <c r="RYD650" s="61"/>
      <c r="RYE650" s="104"/>
      <c r="RYF650" s="60"/>
      <c r="RYG650" s="61"/>
      <c r="RYH650" s="104"/>
      <c r="RYI650" s="60"/>
      <c r="RYJ650" s="61"/>
      <c r="RYK650" s="104"/>
      <c r="RYL650" s="60"/>
      <c r="RYM650" s="61"/>
      <c r="RYN650" s="104"/>
      <c r="RYO650" s="60"/>
      <c r="RYP650" s="61"/>
      <c r="RYQ650" s="104"/>
      <c r="RYR650" s="60"/>
      <c r="RYS650" s="61"/>
      <c r="RYT650" s="104"/>
      <c r="RYU650" s="60"/>
      <c r="RYV650" s="61"/>
      <c r="RYW650" s="104"/>
      <c r="RYX650" s="60"/>
      <c r="RYY650" s="61"/>
      <c r="RYZ650" s="104"/>
      <c r="RZA650" s="60"/>
      <c r="RZB650" s="61"/>
      <c r="RZC650" s="104"/>
      <c r="RZD650" s="60"/>
      <c r="RZE650" s="61"/>
      <c r="RZF650" s="104"/>
      <c r="RZG650" s="60"/>
      <c r="RZH650" s="61"/>
      <c r="RZI650" s="104"/>
      <c r="RZJ650" s="60"/>
      <c r="RZK650" s="61"/>
      <c r="RZL650" s="104"/>
      <c r="RZM650" s="60"/>
      <c r="RZN650" s="61"/>
      <c r="RZO650" s="104"/>
      <c r="RZP650" s="60"/>
      <c r="RZQ650" s="61"/>
      <c r="RZR650" s="104"/>
      <c r="RZS650" s="60"/>
      <c r="RZT650" s="61"/>
      <c r="RZU650" s="104"/>
      <c r="RZV650" s="60"/>
      <c r="RZW650" s="61"/>
      <c r="RZX650" s="104"/>
      <c r="RZY650" s="60"/>
      <c r="RZZ650" s="61"/>
      <c r="SAA650" s="104"/>
      <c r="SAB650" s="60"/>
      <c r="SAC650" s="61"/>
      <c r="SAD650" s="104"/>
      <c r="SAE650" s="60"/>
      <c r="SAF650" s="61"/>
      <c r="SAG650" s="104"/>
      <c r="SAH650" s="60"/>
      <c r="SAI650" s="61"/>
      <c r="SAJ650" s="104"/>
      <c r="SAK650" s="60"/>
      <c r="SAL650" s="61"/>
      <c r="SAM650" s="104"/>
      <c r="SAN650" s="60"/>
      <c r="SAO650" s="61"/>
      <c r="SAP650" s="104"/>
      <c r="SAQ650" s="60"/>
      <c r="SAR650" s="61"/>
      <c r="SAS650" s="104"/>
      <c r="SAT650" s="60"/>
      <c r="SAU650" s="61"/>
      <c r="SAV650" s="104"/>
      <c r="SAW650" s="60"/>
      <c r="SAX650" s="61"/>
      <c r="SAY650" s="104"/>
      <c r="SAZ650" s="60"/>
      <c r="SBA650" s="61"/>
      <c r="SBB650" s="104"/>
      <c r="SBC650" s="60"/>
      <c r="SBD650" s="61"/>
      <c r="SBE650" s="104"/>
      <c r="SBF650" s="60"/>
      <c r="SBG650" s="61"/>
      <c r="SBH650" s="104"/>
      <c r="SBI650" s="60"/>
      <c r="SBJ650" s="61"/>
      <c r="SBK650" s="104"/>
      <c r="SBL650" s="60"/>
      <c r="SBM650" s="61"/>
      <c r="SBN650" s="104"/>
      <c r="SBO650" s="60"/>
      <c r="SBP650" s="61"/>
      <c r="SBQ650" s="104"/>
      <c r="SBR650" s="60"/>
      <c r="SBS650" s="61"/>
      <c r="SBT650" s="104"/>
      <c r="SBU650" s="60"/>
      <c r="SBV650" s="61"/>
      <c r="SBW650" s="104"/>
      <c r="SBX650" s="60"/>
      <c r="SBY650" s="61"/>
      <c r="SBZ650" s="104"/>
      <c r="SCA650" s="60"/>
      <c r="SCB650" s="61"/>
      <c r="SCC650" s="104"/>
      <c r="SCD650" s="60"/>
      <c r="SCE650" s="61"/>
      <c r="SCF650" s="104"/>
      <c r="SCG650" s="60"/>
      <c r="SCH650" s="61"/>
      <c r="SCI650" s="104"/>
      <c r="SCJ650" s="60"/>
      <c r="SCK650" s="61"/>
      <c r="SCL650" s="104"/>
      <c r="SCM650" s="60"/>
      <c r="SCN650" s="61"/>
      <c r="SCO650" s="104"/>
      <c r="SCP650" s="60"/>
      <c r="SCQ650" s="61"/>
      <c r="SCR650" s="104"/>
      <c r="SCS650" s="60"/>
      <c r="SCT650" s="61"/>
      <c r="SCU650" s="104"/>
      <c r="SCV650" s="60"/>
      <c r="SCW650" s="61"/>
      <c r="SCX650" s="104"/>
      <c r="SCY650" s="60"/>
      <c r="SCZ650" s="61"/>
      <c r="SDA650" s="104"/>
      <c r="SDB650" s="60"/>
      <c r="SDC650" s="61"/>
      <c r="SDD650" s="104"/>
      <c r="SDE650" s="60"/>
      <c r="SDF650" s="61"/>
      <c r="SDG650" s="104"/>
      <c r="SDH650" s="60"/>
      <c r="SDI650" s="61"/>
      <c r="SDJ650" s="104"/>
      <c r="SDK650" s="60"/>
      <c r="SDL650" s="61"/>
      <c r="SDM650" s="104"/>
      <c r="SDN650" s="60"/>
      <c r="SDO650" s="61"/>
      <c r="SDP650" s="104"/>
      <c r="SDQ650" s="60"/>
      <c r="SDR650" s="61"/>
      <c r="SDS650" s="104"/>
      <c r="SDT650" s="60"/>
      <c r="SDU650" s="61"/>
      <c r="SDV650" s="104"/>
      <c r="SDW650" s="60"/>
      <c r="SDX650" s="61"/>
      <c r="SDY650" s="104"/>
      <c r="SDZ650" s="60"/>
      <c r="SEA650" s="61"/>
      <c r="SEB650" s="104"/>
      <c r="SEC650" s="60"/>
      <c r="SED650" s="61"/>
      <c r="SEE650" s="104"/>
      <c r="SEF650" s="60"/>
      <c r="SEG650" s="61"/>
      <c r="SEH650" s="104"/>
      <c r="SEI650" s="60"/>
      <c r="SEJ650" s="61"/>
      <c r="SEK650" s="104"/>
      <c r="SEL650" s="60"/>
      <c r="SEM650" s="61"/>
      <c r="SEN650" s="104"/>
      <c r="SEO650" s="60"/>
      <c r="SEP650" s="61"/>
      <c r="SEQ650" s="104"/>
      <c r="SER650" s="60"/>
      <c r="SES650" s="61"/>
      <c r="SET650" s="104"/>
      <c r="SEU650" s="60"/>
      <c r="SEV650" s="61"/>
      <c r="SEW650" s="104"/>
      <c r="SEX650" s="60"/>
      <c r="SEY650" s="61"/>
      <c r="SEZ650" s="104"/>
      <c r="SFA650" s="60"/>
      <c r="SFB650" s="61"/>
      <c r="SFC650" s="104"/>
      <c r="SFD650" s="60"/>
      <c r="SFE650" s="61"/>
      <c r="SFF650" s="104"/>
      <c r="SFG650" s="60"/>
      <c r="SFH650" s="61"/>
      <c r="SFI650" s="104"/>
      <c r="SFJ650" s="60"/>
      <c r="SFK650" s="61"/>
      <c r="SFL650" s="104"/>
      <c r="SFM650" s="60"/>
      <c r="SFN650" s="61"/>
      <c r="SFO650" s="104"/>
      <c r="SFP650" s="60"/>
      <c r="SFQ650" s="61"/>
      <c r="SFR650" s="104"/>
      <c r="SFS650" s="60"/>
      <c r="SFT650" s="61"/>
      <c r="SFU650" s="104"/>
      <c r="SFV650" s="60"/>
      <c r="SFW650" s="61"/>
      <c r="SFX650" s="104"/>
      <c r="SFY650" s="60"/>
      <c r="SFZ650" s="61"/>
      <c r="SGA650" s="104"/>
      <c r="SGB650" s="60"/>
      <c r="SGC650" s="61"/>
      <c r="SGD650" s="104"/>
      <c r="SGE650" s="60"/>
      <c r="SGF650" s="61"/>
      <c r="SGG650" s="104"/>
      <c r="SGH650" s="60"/>
      <c r="SGI650" s="61"/>
      <c r="SGJ650" s="104"/>
      <c r="SGK650" s="60"/>
      <c r="SGL650" s="61"/>
      <c r="SGM650" s="104"/>
      <c r="SGN650" s="60"/>
      <c r="SGO650" s="61"/>
      <c r="SGP650" s="104"/>
      <c r="SGQ650" s="60"/>
      <c r="SGR650" s="61"/>
      <c r="SGS650" s="104"/>
      <c r="SGT650" s="60"/>
      <c r="SGU650" s="61"/>
      <c r="SGV650" s="104"/>
      <c r="SGW650" s="60"/>
      <c r="SGX650" s="61"/>
      <c r="SGY650" s="104"/>
      <c r="SGZ650" s="60"/>
      <c r="SHA650" s="61"/>
      <c r="SHB650" s="104"/>
      <c r="SHC650" s="60"/>
      <c r="SHD650" s="61"/>
      <c r="SHE650" s="104"/>
      <c r="SHF650" s="60"/>
      <c r="SHG650" s="61"/>
      <c r="SHH650" s="104"/>
      <c r="SHI650" s="60"/>
      <c r="SHJ650" s="61"/>
      <c r="SHK650" s="104"/>
      <c r="SHL650" s="60"/>
      <c r="SHM650" s="61"/>
      <c r="SHN650" s="104"/>
      <c r="SHO650" s="60"/>
      <c r="SHP650" s="61"/>
      <c r="SHQ650" s="104"/>
      <c r="SHR650" s="60"/>
      <c r="SHS650" s="61"/>
      <c r="SHT650" s="104"/>
      <c r="SHU650" s="60"/>
      <c r="SHV650" s="61"/>
      <c r="SHW650" s="104"/>
      <c r="SHX650" s="60"/>
      <c r="SHY650" s="61"/>
      <c r="SHZ650" s="104"/>
      <c r="SIA650" s="60"/>
      <c r="SIB650" s="61"/>
      <c r="SIC650" s="104"/>
      <c r="SID650" s="60"/>
      <c r="SIE650" s="61"/>
      <c r="SIF650" s="104"/>
      <c r="SIG650" s="60"/>
      <c r="SIH650" s="61"/>
      <c r="SII650" s="104"/>
      <c r="SIJ650" s="60"/>
      <c r="SIK650" s="61"/>
      <c r="SIL650" s="104"/>
      <c r="SIM650" s="60"/>
      <c r="SIN650" s="61"/>
      <c r="SIO650" s="104"/>
      <c r="SIP650" s="60"/>
      <c r="SIQ650" s="61"/>
      <c r="SIR650" s="104"/>
      <c r="SIS650" s="60"/>
      <c r="SIT650" s="61"/>
      <c r="SIU650" s="104"/>
      <c r="SIV650" s="60"/>
      <c r="SIW650" s="61"/>
      <c r="SIX650" s="104"/>
      <c r="SIY650" s="60"/>
      <c r="SIZ650" s="61"/>
      <c r="SJA650" s="104"/>
      <c r="SJB650" s="60"/>
      <c r="SJC650" s="61"/>
      <c r="SJD650" s="104"/>
      <c r="SJE650" s="60"/>
      <c r="SJF650" s="61"/>
      <c r="SJG650" s="104"/>
      <c r="SJH650" s="60"/>
      <c r="SJI650" s="61"/>
      <c r="SJJ650" s="104"/>
      <c r="SJK650" s="60"/>
      <c r="SJL650" s="61"/>
      <c r="SJM650" s="104"/>
      <c r="SJN650" s="60"/>
      <c r="SJO650" s="61"/>
      <c r="SJP650" s="104"/>
      <c r="SJQ650" s="60"/>
      <c r="SJR650" s="61"/>
      <c r="SJS650" s="104"/>
      <c r="SJT650" s="60"/>
      <c r="SJU650" s="61"/>
      <c r="SJV650" s="104"/>
      <c r="SJW650" s="60"/>
      <c r="SJX650" s="61"/>
      <c r="SJY650" s="104"/>
      <c r="SJZ650" s="60"/>
      <c r="SKA650" s="61"/>
      <c r="SKB650" s="104"/>
      <c r="SKC650" s="60"/>
      <c r="SKD650" s="61"/>
      <c r="SKE650" s="104"/>
      <c r="SKF650" s="60"/>
      <c r="SKG650" s="61"/>
      <c r="SKH650" s="104"/>
      <c r="SKI650" s="60"/>
      <c r="SKJ650" s="61"/>
      <c r="SKK650" s="104"/>
      <c r="SKL650" s="60"/>
      <c r="SKM650" s="61"/>
      <c r="SKN650" s="104"/>
      <c r="SKO650" s="60"/>
      <c r="SKP650" s="61"/>
      <c r="SKQ650" s="104"/>
      <c r="SKR650" s="60"/>
      <c r="SKS650" s="61"/>
      <c r="SKT650" s="104"/>
      <c r="SKU650" s="60"/>
      <c r="SKV650" s="61"/>
      <c r="SKW650" s="104"/>
      <c r="SKX650" s="60"/>
      <c r="SKY650" s="61"/>
      <c r="SKZ650" s="104"/>
      <c r="SLA650" s="60"/>
      <c r="SLB650" s="61"/>
      <c r="SLC650" s="104"/>
      <c r="SLD650" s="60"/>
      <c r="SLE650" s="61"/>
      <c r="SLF650" s="104"/>
      <c r="SLG650" s="60"/>
      <c r="SLH650" s="61"/>
      <c r="SLI650" s="104"/>
      <c r="SLJ650" s="60"/>
      <c r="SLK650" s="61"/>
      <c r="SLL650" s="104"/>
      <c r="SLM650" s="60"/>
      <c r="SLN650" s="61"/>
      <c r="SLO650" s="104"/>
      <c r="SLP650" s="60"/>
      <c r="SLQ650" s="61"/>
      <c r="SLR650" s="104"/>
      <c r="SLS650" s="60"/>
      <c r="SLT650" s="61"/>
      <c r="SLU650" s="104"/>
      <c r="SLV650" s="60"/>
      <c r="SLW650" s="61"/>
      <c r="SLX650" s="104"/>
      <c r="SLY650" s="60"/>
      <c r="SLZ650" s="61"/>
      <c r="SMA650" s="104"/>
      <c r="SMB650" s="60"/>
      <c r="SMC650" s="61"/>
      <c r="SMD650" s="104"/>
      <c r="SME650" s="60"/>
      <c r="SMF650" s="61"/>
      <c r="SMG650" s="104"/>
      <c r="SMH650" s="60"/>
      <c r="SMI650" s="61"/>
      <c r="SMJ650" s="104"/>
      <c r="SMK650" s="60"/>
      <c r="SML650" s="61"/>
      <c r="SMM650" s="104"/>
      <c r="SMN650" s="60"/>
      <c r="SMO650" s="61"/>
      <c r="SMP650" s="104"/>
      <c r="SMQ650" s="60"/>
      <c r="SMR650" s="61"/>
      <c r="SMS650" s="104"/>
      <c r="SMT650" s="60"/>
      <c r="SMU650" s="61"/>
      <c r="SMV650" s="104"/>
      <c r="SMW650" s="60"/>
      <c r="SMX650" s="61"/>
      <c r="SMY650" s="104"/>
      <c r="SMZ650" s="60"/>
      <c r="SNA650" s="61"/>
      <c r="SNB650" s="104"/>
      <c r="SNC650" s="60"/>
      <c r="SND650" s="61"/>
      <c r="SNE650" s="104"/>
      <c r="SNF650" s="60"/>
      <c r="SNG650" s="61"/>
      <c r="SNH650" s="104"/>
      <c r="SNI650" s="60"/>
      <c r="SNJ650" s="61"/>
      <c r="SNK650" s="104"/>
      <c r="SNL650" s="60"/>
      <c r="SNM650" s="61"/>
      <c r="SNN650" s="104"/>
      <c r="SNO650" s="60"/>
      <c r="SNP650" s="61"/>
      <c r="SNQ650" s="104"/>
      <c r="SNR650" s="60"/>
      <c r="SNS650" s="61"/>
      <c r="SNT650" s="104"/>
      <c r="SNU650" s="60"/>
      <c r="SNV650" s="61"/>
      <c r="SNW650" s="104"/>
      <c r="SNX650" s="60"/>
      <c r="SNY650" s="61"/>
      <c r="SNZ650" s="104"/>
      <c r="SOA650" s="60"/>
      <c r="SOB650" s="61"/>
      <c r="SOC650" s="104"/>
      <c r="SOD650" s="60"/>
      <c r="SOE650" s="61"/>
      <c r="SOF650" s="104"/>
      <c r="SOG650" s="60"/>
      <c r="SOH650" s="61"/>
      <c r="SOI650" s="104"/>
      <c r="SOJ650" s="60"/>
      <c r="SOK650" s="61"/>
      <c r="SOL650" s="104"/>
      <c r="SOM650" s="60"/>
      <c r="SON650" s="61"/>
      <c r="SOO650" s="104"/>
      <c r="SOP650" s="60"/>
      <c r="SOQ650" s="61"/>
      <c r="SOR650" s="104"/>
      <c r="SOS650" s="60"/>
      <c r="SOT650" s="61"/>
      <c r="SOU650" s="104"/>
      <c r="SOV650" s="60"/>
      <c r="SOW650" s="61"/>
      <c r="SOX650" s="104"/>
      <c r="SOY650" s="60"/>
      <c r="SOZ650" s="61"/>
      <c r="SPA650" s="104"/>
      <c r="SPB650" s="60"/>
      <c r="SPC650" s="61"/>
      <c r="SPD650" s="104"/>
      <c r="SPE650" s="60"/>
      <c r="SPF650" s="61"/>
      <c r="SPG650" s="104"/>
      <c r="SPH650" s="60"/>
      <c r="SPI650" s="61"/>
      <c r="SPJ650" s="104"/>
      <c r="SPK650" s="60"/>
      <c r="SPL650" s="61"/>
      <c r="SPM650" s="104"/>
      <c r="SPN650" s="60"/>
      <c r="SPO650" s="61"/>
      <c r="SPP650" s="104"/>
      <c r="SPQ650" s="60"/>
      <c r="SPR650" s="61"/>
      <c r="SPS650" s="104"/>
      <c r="SPT650" s="60"/>
      <c r="SPU650" s="61"/>
      <c r="SPV650" s="104"/>
      <c r="SPW650" s="60"/>
      <c r="SPX650" s="61"/>
      <c r="SPY650" s="104"/>
      <c r="SPZ650" s="60"/>
      <c r="SQA650" s="61"/>
      <c r="SQB650" s="104"/>
      <c r="SQC650" s="60"/>
      <c r="SQD650" s="61"/>
      <c r="SQE650" s="104"/>
      <c r="SQF650" s="60"/>
      <c r="SQG650" s="61"/>
      <c r="SQH650" s="104"/>
      <c r="SQI650" s="60"/>
      <c r="SQJ650" s="61"/>
      <c r="SQK650" s="104"/>
      <c r="SQL650" s="60"/>
      <c r="SQM650" s="61"/>
      <c r="SQN650" s="104"/>
      <c r="SQO650" s="60"/>
      <c r="SQP650" s="61"/>
      <c r="SQQ650" s="104"/>
      <c r="SQR650" s="60"/>
      <c r="SQS650" s="61"/>
      <c r="SQT650" s="104"/>
      <c r="SQU650" s="60"/>
      <c r="SQV650" s="61"/>
      <c r="SQW650" s="104"/>
      <c r="SQX650" s="60"/>
      <c r="SQY650" s="61"/>
      <c r="SQZ650" s="104"/>
      <c r="SRA650" s="60"/>
      <c r="SRB650" s="61"/>
      <c r="SRC650" s="104"/>
      <c r="SRD650" s="60"/>
      <c r="SRE650" s="61"/>
      <c r="SRF650" s="104"/>
      <c r="SRG650" s="60"/>
      <c r="SRH650" s="61"/>
      <c r="SRI650" s="104"/>
      <c r="SRJ650" s="60"/>
      <c r="SRK650" s="61"/>
      <c r="SRL650" s="104"/>
      <c r="SRM650" s="60"/>
      <c r="SRN650" s="61"/>
      <c r="SRO650" s="104"/>
      <c r="SRP650" s="60"/>
      <c r="SRQ650" s="61"/>
      <c r="SRR650" s="104"/>
      <c r="SRS650" s="60"/>
      <c r="SRT650" s="61"/>
      <c r="SRU650" s="104"/>
      <c r="SRV650" s="60"/>
      <c r="SRW650" s="61"/>
      <c r="SRX650" s="104"/>
      <c r="SRY650" s="60"/>
      <c r="SRZ650" s="61"/>
      <c r="SSA650" s="104"/>
      <c r="SSB650" s="60"/>
      <c r="SSC650" s="61"/>
      <c r="SSD650" s="104"/>
      <c r="SSE650" s="60"/>
      <c r="SSF650" s="61"/>
      <c r="SSG650" s="104"/>
      <c r="SSH650" s="60"/>
      <c r="SSI650" s="61"/>
      <c r="SSJ650" s="104"/>
      <c r="SSK650" s="60"/>
      <c r="SSL650" s="61"/>
      <c r="SSM650" s="104"/>
      <c r="SSN650" s="60"/>
      <c r="SSO650" s="61"/>
      <c r="SSP650" s="104"/>
      <c r="SSQ650" s="60"/>
      <c r="SSR650" s="61"/>
      <c r="SSS650" s="104"/>
      <c r="SST650" s="60"/>
      <c r="SSU650" s="61"/>
      <c r="SSV650" s="104"/>
      <c r="SSW650" s="60"/>
      <c r="SSX650" s="61"/>
      <c r="SSY650" s="104"/>
      <c r="SSZ650" s="60"/>
      <c r="STA650" s="61"/>
      <c r="STB650" s="104"/>
      <c r="STC650" s="60"/>
      <c r="STD650" s="61"/>
      <c r="STE650" s="104"/>
      <c r="STF650" s="60"/>
      <c r="STG650" s="61"/>
      <c r="STH650" s="104"/>
      <c r="STI650" s="60"/>
      <c r="STJ650" s="61"/>
      <c r="STK650" s="104"/>
      <c r="STL650" s="60"/>
      <c r="STM650" s="61"/>
      <c r="STN650" s="104"/>
      <c r="STO650" s="60"/>
      <c r="STP650" s="61"/>
      <c r="STQ650" s="104"/>
      <c r="STR650" s="60"/>
      <c r="STS650" s="61"/>
      <c r="STT650" s="104"/>
      <c r="STU650" s="60"/>
      <c r="STV650" s="61"/>
      <c r="STW650" s="104"/>
      <c r="STX650" s="60"/>
      <c r="STY650" s="61"/>
      <c r="STZ650" s="104"/>
      <c r="SUA650" s="60"/>
      <c r="SUB650" s="61"/>
      <c r="SUC650" s="104"/>
      <c r="SUD650" s="60"/>
      <c r="SUE650" s="61"/>
      <c r="SUF650" s="104"/>
      <c r="SUG650" s="60"/>
      <c r="SUH650" s="61"/>
      <c r="SUI650" s="104"/>
      <c r="SUJ650" s="60"/>
      <c r="SUK650" s="61"/>
      <c r="SUL650" s="104"/>
      <c r="SUM650" s="60"/>
      <c r="SUN650" s="61"/>
      <c r="SUO650" s="104"/>
      <c r="SUP650" s="60"/>
      <c r="SUQ650" s="61"/>
      <c r="SUR650" s="104"/>
      <c r="SUS650" s="60"/>
      <c r="SUT650" s="61"/>
      <c r="SUU650" s="104"/>
      <c r="SUV650" s="60"/>
      <c r="SUW650" s="61"/>
      <c r="SUX650" s="104"/>
      <c r="SUY650" s="60"/>
      <c r="SUZ650" s="61"/>
      <c r="SVA650" s="104"/>
      <c r="SVB650" s="60"/>
      <c r="SVC650" s="61"/>
      <c r="SVD650" s="104"/>
      <c r="SVE650" s="60"/>
      <c r="SVF650" s="61"/>
      <c r="SVG650" s="104"/>
      <c r="SVH650" s="60"/>
      <c r="SVI650" s="61"/>
      <c r="SVJ650" s="104"/>
      <c r="SVK650" s="60"/>
      <c r="SVL650" s="61"/>
      <c r="SVM650" s="104"/>
      <c r="SVN650" s="60"/>
      <c r="SVO650" s="61"/>
      <c r="SVP650" s="104"/>
      <c r="SVQ650" s="60"/>
      <c r="SVR650" s="61"/>
      <c r="SVS650" s="104"/>
      <c r="SVT650" s="60"/>
      <c r="SVU650" s="61"/>
      <c r="SVV650" s="104"/>
      <c r="SVW650" s="60"/>
      <c r="SVX650" s="61"/>
      <c r="SVY650" s="104"/>
      <c r="SVZ650" s="60"/>
      <c r="SWA650" s="61"/>
      <c r="SWB650" s="104"/>
      <c r="SWC650" s="60"/>
      <c r="SWD650" s="61"/>
      <c r="SWE650" s="104"/>
      <c r="SWF650" s="60"/>
      <c r="SWG650" s="61"/>
      <c r="SWH650" s="104"/>
      <c r="SWI650" s="60"/>
      <c r="SWJ650" s="61"/>
      <c r="SWK650" s="104"/>
      <c r="SWL650" s="60"/>
      <c r="SWM650" s="61"/>
      <c r="SWN650" s="104"/>
      <c r="SWO650" s="60"/>
      <c r="SWP650" s="61"/>
      <c r="SWQ650" s="104"/>
      <c r="SWR650" s="60"/>
      <c r="SWS650" s="61"/>
      <c r="SWT650" s="104"/>
      <c r="SWU650" s="60"/>
      <c r="SWV650" s="61"/>
      <c r="SWW650" s="104"/>
      <c r="SWX650" s="60"/>
      <c r="SWY650" s="61"/>
      <c r="SWZ650" s="104"/>
      <c r="SXA650" s="60"/>
      <c r="SXB650" s="61"/>
      <c r="SXC650" s="104"/>
      <c r="SXD650" s="60"/>
      <c r="SXE650" s="61"/>
      <c r="SXF650" s="104"/>
      <c r="SXG650" s="60"/>
      <c r="SXH650" s="61"/>
      <c r="SXI650" s="104"/>
      <c r="SXJ650" s="60"/>
      <c r="SXK650" s="61"/>
      <c r="SXL650" s="104"/>
      <c r="SXM650" s="60"/>
      <c r="SXN650" s="61"/>
      <c r="SXO650" s="104"/>
      <c r="SXP650" s="60"/>
      <c r="SXQ650" s="61"/>
      <c r="SXR650" s="104"/>
      <c r="SXS650" s="60"/>
      <c r="SXT650" s="61"/>
      <c r="SXU650" s="104"/>
      <c r="SXV650" s="60"/>
      <c r="SXW650" s="61"/>
      <c r="SXX650" s="104"/>
      <c r="SXY650" s="60"/>
      <c r="SXZ650" s="61"/>
      <c r="SYA650" s="104"/>
      <c r="SYB650" s="60"/>
      <c r="SYC650" s="61"/>
      <c r="SYD650" s="104"/>
      <c r="SYE650" s="60"/>
      <c r="SYF650" s="61"/>
      <c r="SYG650" s="104"/>
      <c r="SYH650" s="60"/>
      <c r="SYI650" s="61"/>
      <c r="SYJ650" s="104"/>
      <c r="SYK650" s="60"/>
      <c r="SYL650" s="61"/>
      <c r="SYM650" s="104"/>
      <c r="SYN650" s="60"/>
      <c r="SYO650" s="61"/>
      <c r="SYP650" s="104"/>
      <c r="SYQ650" s="60"/>
      <c r="SYR650" s="61"/>
      <c r="SYS650" s="104"/>
      <c r="SYT650" s="60"/>
      <c r="SYU650" s="61"/>
      <c r="SYV650" s="104"/>
      <c r="SYW650" s="60"/>
      <c r="SYX650" s="61"/>
      <c r="SYY650" s="104"/>
      <c r="SYZ650" s="60"/>
      <c r="SZA650" s="61"/>
      <c r="SZB650" s="104"/>
      <c r="SZC650" s="60"/>
      <c r="SZD650" s="61"/>
      <c r="SZE650" s="104"/>
      <c r="SZF650" s="60"/>
      <c r="SZG650" s="61"/>
      <c r="SZH650" s="104"/>
      <c r="SZI650" s="60"/>
      <c r="SZJ650" s="61"/>
      <c r="SZK650" s="104"/>
      <c r="SZL650" s="60"/>
      <c r="SZM650" s="61"/>
      <c r="SZN650" s="104"/>
      <c r="SZO650" s="60"/>
      <c r="SZP650" s="61"/>
      <c r="SZQ650" s="104"/>
      <c r="SZR650" s="60"/>
      <c r="SZS650" s="61"/>
      <c r="SZT650" s="104"/>
      <c r="SZU650" s="60"/>
      <c r="SZV650" s="61"/>
      <c r="SZW650" s="104"/>
      <c r="SZX650" s="60"/>
      <c r="SZY650" s="61"/>
      <c r="SZZ650" s="104"/>
      <c r="TAA650" s="60"/>
      <c r="TAB650" s="61"/>
      <c r="TAC650" s="104"/>
      <c r="TAD650" s="60"/>
      <c r="TAE650" s="61"/>
      <c r="TAF650" s="104"/>
      <c r="TAG650" s="60"/>
      <c r="TAH650" s="61"/>
      <c r="TAI650" s="104"/>
      <c r="TAJ650" s="60"/>
      <c r="TAK650" s="61"/>
      <c r="TAL650" s="104"/>
      <c r="TAM650" s="60"/>
      <c r="TAN650" s="61"/>
      <c r="TAO650" s="104"/>
      <c r="TAP650" s="60"/>
      <c r="TAQ650" s="61"/>
      <c r="TAR650" s="104"/>
      <c r="TAS650" s="60"/>
      <c r="TAT650" s="61"/>
      <c r="TAU650" s="104"/>
      <c r="TAV650" s="60"/>
      <c r="TAW650" s="61"/>
      <c r="TAX650" s="104"/>
      <c r="TAY650" s="60"/>
      <c r="TAZ650" s="61"/>
      <c r="TBA650" s="104"/>
      <c r="TBB650" s="60"/>
      <c r="TBC650" s="61"/>
      <c r="TBD650" s="104"/>
      <c r="TBE650" s="60"/>
      <c r="TBF650" s="61"/>
      <c r="TBG650" s="104"/>
      <c r="TBH650" s="60"/>
      <c r="TBI650" s="61"/>
      <c r="TBJ650" s="104"/>
      <c r="TBK650" s="60"/>
      <c r="TBL650" s="61"/>
      <c r="TBM650" s="104"/>
      <c r="TBN650" s="60"/>
      <c r="TBO650" s="61"/>
      <c r="TBP650" s="104"/>
      <c r="TBQ650" s="60"/>
      <c r="TBR650" s="61"/>
      <c r="TBS650" s="104"/>
      <c r="TBT650" s="60"/>
      <c r="TBU650" s="61"/>
      <c r="TBV650" s="104"/>
      <c r="TBW650" s="60"/>
      <c r="TBX650" s="61"/>
      <c r="TBY650" s="104"/>
      <c r="TBZ650" s="60"/>
      <c r="TCA650" s="61"/>
      <c r="TCB650" s="104"/>
      <c r="TCC650" s="60"/>
      <c r="TCD650" s="61"/>
      <c r="TCE650" s="104"/>
      <c r="TCF650" s="60"/>
      <c r="TCG650" s="61"/>
      <c r="TCH650" s="104"/>
      <c r="TCI650" s="60"/>
      <c r="TCJ650" s="61"/>
      <c r="TCK650" s="104"/>
      <c r="TCL650" s="60"/>
      <c r="TCM650" s="61"/>
      <c r="TCN650" s="104"/>
      <c r="TCO650" s="60"/>
      <c r="TCP650" s="61"/>
      <c r="TCQ650" s="104"/>
      <c r="TCR650" s="60"/>
      <c r="TCS650" s="61"/>
      <c r="TCT650" s="104"/>
      <c r="TCU650" s="60"/>
      <c r="TCV650" s="61"/>
      <c r="TCW650" s="104"/>
      <c r="TCX650" s="60"/>
      <c r="TCY650" s="61"/>
      <c r="TCZ650" s="104"/>
      <c r="TDA650" s="60"/>
      <c r="TDB650" s="61"/>
      <c r="TDC650" s="104"/>
      <c r="TDD650" s="60"/>
      <c r="TDE650" s="61"/>
      <c r="TDF650" s="104"/>
      <c r="TDG650" s="60"/>
      <c r="TDH650" s="61"/>
      <c r="TDI650" s="104"/>
      <c r="TDJ650" s="60"/>
      <c r="TDK650" s="61"/>
      <c r="TDL650" s="104"/>
      <c r="TDM650" s="60"/>
      <c r="TDN650" s="61"/>
      <c r="TDO650" s="104"/>
      <c r="TDP650" s="60"/>
      <c r="TDQ650" s="61"/>
      <c r="TDR650" s="104"/>
      <c r="TDS650" s="60"/>
      <c r="TDT650" s="61"/>
      <c r="TDU650" s="104"/>
      <c r="TDV650" s="60"/>
      <c r="TDW650" s="61"/>
      <c r="TDX650" s="104"/>
      <c r="TDY650" s="60"/>
      <c r="TDZ650" s="61"/>
      <c r="TEA650" s="104"/>
      <c r="TEB650" s="60"/>
      <c r="TEC650" s="61"/>
      <c r="TED650" s="104"/>
      <c r="TEE650" s="60"/>
      <c r="TEF650" s="61"/>
      <c r="TEG650" s="104"/>
      <c r="TEH650" s="60"/>
      <c r="TEI650" s="61"/>
      <c r="TEJ650" s="104"/>
      <c r="TEK650" s="60"/>
      <c r="TEL650" s="61"/>
      <c r="TEM650" s="104"/>
      <c r="TEN650" s="60"/>
      <c r="TEO650" s="61"/>
      <c r="TEP650" s="104"/>
      <c r="TEQ650" s="60"/>
      <c r="TER650" s="61"/>
      <c r="TES650" s="104"/>
      <c r="TET650" s="60"/>
      <c r="TEU650" s="61"/>
      <c r="TEV650" s="104"/>
      <c r="TEW650" s="60"/>
      <c r="TEX650" s="61"/>
      <c r="TEY650" s="104"/>
      <c r="TEZ650" s="60"/>
      <c r="TFA650" s="61"/>
      <c r="TFB650" s="104"/>
      <c r="TFC650" s="60"/>
      <c r="TFD650" s="61"/>
      <c r="TFE650" s="104"/>
      <c r="TFF650" s="60"/>
      <c r="TFG650" s="61"/>
      <c r="TFH650" s="104"/>
      <c r="TFI650" s="60"/>
      <c r="TFJ650" s="61"/>
      <c r="TFK650" s="104"/>
      <c r="TFL650" s="60"/>
      <c r="TFM650" s="61"/>
      <c r="TFN650" s="104"/>
      <c r="TFO650" s="60"/>
      <c r="TFP650" s="61"/>
      <c r="TFQ650" s="104"/>
      <c r="TFR650" s="60"/>
      <c r="TFS650" s="61"/>
      <c r="TFT650" s="104"/>
      <c r="TFU650" s="60"/>
      <c r="TFV650" s="61"/>
      <c r="TFW650" s="104"/>
      <c r="TFX650" s="60"/>
      <c r="TFY650" s="61"/>
      <c r="TFZ650" s="104"/>
      <c r="TGA650" s="60"/>
      <c r="TGB650" s="61"/>
      <c r="TGC650" s="104"/>
      <c r="TGD650" s="60"/>
      <c r="TGE650" s="61"/>
      <c r="TGF650" s="104"/>
      <c r="TGG650" s="60"/>
      <c r="TGH650" s="61"/>
      <c r="TGI650" s="104"/>
      <c r="TGJ650" s="60"/>
      <c r="TGK650" s="61"/>
      <c r="TGL650" s="104"/>
      <c r="TGM650" s="60"/>
      <c r="TGN650" s="61"/>
      <c r="TGO650" s="104"/>
      <c r="TGP650" s="60"/>
      <c r="TGQ650" s="61"/>
      <c r="TGR650" s="104"/>
      <c r="TGS650" s="60"/>
      <c r="TGT650" s="61"/>
      <c r="TGU650" s="104"/>
      <c r="TGV650" s="60"/>
      <c r="TGW650" s="61"/>
      <c r="TGX650" s="104"/>
      <c r="TGY650" s="60"/>
      <c r="TGZ650" s="61"/>
      <c r="THA650" s="104"/>
      <c r="THB650" s="60"/>
      <c r="THC650" s="61"/>
      <c r="THD650" s="104"/>
      <c r="THE650" s="60"/>
      <c r="THF650" s="61"/>
      <c r="THG650" s="104"/>
      <c r="THH650" s="60"/>
      <c r="THI650" s="61"/>
      <c r="THJ650" s="104"/>
      <c r="THK650" s="60"/>
      <c r="THL650" s="61"/>
      <c r="THM650" s="104"/>
      <c r="THN650" s="60"/>
      <c r="THO650" s="61"/>
      <c r="THP650" s="104"/>
      <c r="THQ650" s="60"/>
      <c r="THR650" s="61"/>
      <c r="THS650" s="104"/>
      <c r="THT650" s="60"/>
      <c r="THU650" s="61"/>
      <c r="THV650" s="104"/>
      <c r="THW650" s="60"/>
      <c r="THX650" s="61"/>
      <c r="THY650" s="104"/>
      <c r="THZ650" s="60"/>
      <c r="TIA650" s="61"/>
      <c r="TIB650" s="104"/>
      <c r="TIC650" s="60"/>
      <c r="TID650" s="61"/>
      <c r="TIE650" s="104"/>
      <c r="TIF650" s="60"/>
      <c r="TIG650" s="61"/>
      <c r="TIH650" s="104"/>
      <c r="TII650" s="60"/>
      <c r="TIJ650" s="61"/>
      <c r="TIK650" s="104"/>
      <c r="TIL650" s="60"/>
      <c r="TIM650" s="61"/>
      <c r="TIN650" s="104"/>
      <c r="TIO650" s="60"/>
      <c r="TIP650" s="61"/>
      <c r="TIQ650" s="104"/>
      <c r="TIR650" s="60"/>
      <c r="TIS650" s="61"/>
      <c r="TIT650" s="104"/>
      <c r="TIU650" s="60"/>
      <c r="TIV650" s="61"/>
      <c r="TIW650" s="104"/>
      <c r="TIX650" s="60"/>
      <c r="TIY650" s="61"/>
      <c r="TIZ650" s="104"/>
      <c r="TJA650" s="60"/>
      <c r="TJB650" s="61"/>
      <c r="TJC650" s="104"/>
      <c r="TJD650" s="60"/>
      <c r="TJE650" s="61"/>
      <c r="TJF650" s="104"/>
      <c r="TJG650" s="60"/>
      <c r="TJH650" s="61"/>
      <c r="TJI650" s="104"/>
      <c r="TJJ650" s="60"/>
      <c r="TJK650" s="61"/>
      <c r="TJL650" s="104"/>
      <c r="TJM650" s="60"/>
      <c r="TJN650" s="61"/>
      <c r="TJO650" s="104"/>
      <c r="TJP650" s="60"/>
      <c r="TJQ650" s="61"/>
      <c r="TJR650" s="104"/>
      <c r="TJS650" s="60"/>
      <c r="TJT650" s="61"/>
      <c r="TJU650" s="104"/>
      <c r="TJV650" s="60"/>
      <c r="TJW650" s="61"/>
      <c r="TJX650" s="104"/>
      <c r="TJY650" s="60"/>
      <c r="TJZ650" s="61"/>
      <c r="TKA650" s="104"/>
      <c r="TKB650" s="60"/>
      <c r="TKC650" s="61"/>
      <c r="TKD650" s="104"/>
      <c r="TKE650" s="60"/>
      <c r="TKF650" s="61"/>
      <c r="TKG650" s="104"/>
      <c r="TKH650" s="60"/>
      <c r="TKI650" s="61"/>
      <c r="TKJ650" s="104"/>
      <c r="TKK650" s="60"/>
      <c r="TKL650" s="61"/>
      <c r="TKM650" s="104"/>
      <c r="TKN650" s="60"/>
      <c r="TKO650" s="61"/>
      <c r="TKP650" s="104"/>
      <c r="TKQ650" s="60"/>
      <c r="TKR650" s="61"/>
      <c r="TKS650" s="104"/>
      <c r="TKT650" s="60"/>
      <c r="TKU650" s="61"/>
      <c r="TKV650" s="104"/>
      <c r="TKW650" s="60"/>
      <c r="TKX650" s="61"/>
      <c r="TKY650" s="104"/>
      <c r="TKZ650" s="60"/>
      <c r="TLA650" s="61"/>
      <c r="TLB650" s="104"/>
      <c r="TLC650" s="60"/>
      <c r="TLD650" s="61"/>
      <c r="TLE650" s="104"/>
      <c r="TLF650" s="60"/>
      <c r="TLG650" s="61"/>
      <c r="TLH650" s="104"/>
      <c r="TLI650" s="60"/>
      <c r="TLJ650" s="61"/>
      <c r="TLK650" s="104"/>
      <c r="TLL650" s="60"/>
      <c r="TLM650" s="61"/>
      <c r="TLN650" s="104"/>
      <c r="TLO650" s="60"/>
      <c r="TLP650" s="61"/>
      <c r="TLQ650" s="104"/>
      <c r="TLR650" s="60"/>
      <c r="TLS650" s="61"/>
      <c r="TLT650" s="104"/>
      <c r="TLU650" s="60"/>
      <c r="TLV650" s="61"/>
      <c r="TLW650" s="104"/>
      <c r="TLX650" s="60"/>
      <c r="TLY650" s="61"/>
      <c r="TLZ650" s="104"/>
      <c r="TMA650" s="60"/>
      <c r="TMB650" s="61"/>
      <c r="TMC650" s="104"/>
      <c r="TMD650" s="60"/>
      <c r="TME650" s="61"/>
      <c r="TMF650" s="104"/>
      <c r="TMG650" s="60"/>
      <c r="TMH650" s="61"/>
      <c r="TMI650" s="104"/>
      <c r="TMJ650" s="60"/>
      <c r="TMK650" s="61"/>
      <c r="TML650" s="104"/>
      <c r="TMM650" s="60"/>
      <c r="TMN650" s="61"/>
      <c r="TMO650" s="104"/>
      <c r="TMP650" s="60"/>
      <c r="TMQ650" s="61"/>
      <c r="TMR650" s="104"/>
      <c r="TMS650" s="60"/>
      <c r="TMT650" s="61"/>
      <c r="TMU650" s="104"/>
      <c r="TMV650" s="60"/>
      <c r="TMW650" s="61"/>
      <c r="TMX650" s="104"/>
      <c r="TMY650" s="60"/>
      <c r="TMZ650" s="61"/>
      <c r="TNA650" s="104"/>
      <c r="TNB650" s="60"/>
      <c r="TNC650" s="61"/>
      <c r="TND650" s="104"/>
      <c r="TNE650" s="60"/>
      <c r="TNF650" s="61"/>
      <c r="TNG650" s="104"/>
      <c r="TNH650" s="60"/>
      <c r="TNI650" s="61"/>
      <c r="TNJ650" s="104"/>
      <c r="TNK650" s="60"/>
      <c r="TNL650" s="61"/>
      <c r="TNM650" s="104"/>
      <c r="TNN650" s="60"/>
      <c r="TNO650" s="61"/>
      <c r="TNP650" s="104"/>
      <c r="TNQ650" s="60"/>
      <c r="TNR650" s="61"/>
      <c r="TNS650" s="104"/>
      <c r="TNT650" s="60"/>
      <c r="TNU650" s="61"/>
      <c r="TNV650" s="104"/>
      <c r="TNW650" s="60"/>
      <c r="TNX650" s="61"/>
      <c r="TNY650" s="104"/>
      <c r="TNZ650" s="60"/>
      <c r="TOA650" s="61"/>
      <c r="TOB650" s="104"/>
      <c r="TOC650" s="60"/>
      <c r="TOD650" s="61"/>
      <c r="TOE650" s="104"/>
      <c r="TOF650" s="60"/>
      <c r="TOG650" s="61"/>
      <c r="TOH650" s="104"/>
      <c r="TOI650" s="60"/>
      <c r="TOJ650" s="61"/>
      <c r="TOK650" s="104"/>
      <c r="TOL650" s="60"/>
      <c r="TOM650" s="61"/>
      <c r="TON650" s="104"/>
      <c r="TOO650" s="60"/>
      <c r="TOP650" s="61"/>
      <c r="TOQ650" s="104"/>
      <c r="TOR650" s="60"/>
      <c r="TOS650" s="61"/>
      <c r="TOT650" s="104"/>
      <c r="TOU650" s="60"/>
      <c r="TOV650" s="61"/>
      <c r="TOW650" s="104"/>
      <c r="TOX650" s="60"/>
      <c r="TOY650" s="61"/>
      <c r="TOZ650" s="104"/>
      <c r="TPA650" s="60"/>
      <c r="TPB650" s="61"/>
      <c r="TPC650" s="104"/>
      <c r="TPD650" s="60"/>
      <c r="TPE650" s="61"/>
      <c r="TPF650" s="104"/>
      <c r="TPG650" s="60"/>
      <c r="TPH650" s="61"/>
      <c r="TPI650" s="104"/>
      <c r="TPJ650" s="60"/>
      <c r="TPK650" s="61"/>
      <c r="TPL650" s="104"/>
      <c r="TPM650" s="60"/>
      <c r="TPN650" s="61"/>
      <c r="TPO650" s="104"/>
      <c r="TPP650" s="60"/>
      <c r="TPQ650" s="61"/>
      <c r="TPR650" s="104"/>
      <c r="TPS650" s="60"/>
      <c r="TPT650" s="61"/>
      <c r="TPU650" s="104"/>
      <c r="TPV650" s="60"/>
      <c r="TPW650" s="61"/>
      <c r="TPX650" s="104"/>
      <c r="TPY650" s="60"/>
      <c r="TPZ650" s="61"/>
      <c r="TQA650" s="104"/>
      <c r="TQB650" s="60"/>
      <c r="TQC650" s="61"/>
      <c r="TQD650" s="104"/>
      <c r="TQE650" s="60"/>
      <c r="TQF650" s="61"/>
      <c r="TQG650" s="104"/>
      <c r="TQH650" s="60"/>
      <c r="TQI650" s="61"/>
      <c r="TQJ650" s="104"/>
      <c r="TQK650" s="60"/>
      <c r="TQL650" s="61"/>
      <c r="TQM650" s="104"/>
      <c r="TQN650" s="60"/>
      <c r="TQO650" s="61"/>
      <c r="TQP650" s="104"/>
      <c r="TQQ650" s="60"/>
      <c r="TQR650" s="61"/>
      <c r="TQS650" s="104"/>
      <c r="TQT650" s="60"/>
      <c r="TQU650" s="61"/>
      <c r="TQV650" s="104"/>
      <c r="TQW650" s="60"/>
      <c r="TQX650" s="61"/>
      <c r="TQY650" s="104"/>
      <c r="TQZ650" s="60"/>
      <c r="TRA650" s="61"/>
      <c r="TRB650" s="104"/>
      <c r="TRC650" s="60"/>
      <c r="TRD650" s="61"/>
      <c r="TRE650" s="104"/>
      <c r="TRF650" s="60"/>
      <c r="TRG650" s="61"/>
      <c r="TRH650" s="104"/>
      <c r="TRI650" s="60"/>
      <c r="TRJ650" s="61"/>
      <c r="TRK650" s="104"/>
      <c r="TRL650" s="60"/>
      <c r="TRM650" s="61"/>
      <c r="TRN650" s="104"/>
      <c r="TRO650" s="60"/>
      <c r="TRP650" s="61"/>
      <c r="TRQ650" s="104"/>
      <c r="TRR650" s="60"/>
      <c r="TRS650" s="61"/>
      <c r="TRT650" s="104"/>
      <c r="TRU650" s="60"/>
      <c r="TRV650" s="61"/>
      <c r="TRW650" s="104"/>
      <c r="TRX650" s="60"/>
      <c r="TRY650" s="61"/>
      <c r="TRZ650" s="104"/>
      <c r="TSA650" s="60"/>
      <c r="TSB650" s="61"/>
      <c r="TSC650" s="104"/>
      <c r="TSD650" s="60"/>
      <c r="TSE650" s="61"/>
      <c r="TSF650" s="104"/>
      <c r="TSG650" s="60"/>
      <c r="TSH650" s="61"/>
      <c r="TSI650" s="104"/>
      <c r="TSJ650" s="60"/>
      <c r="TSK650" s="61"/>
      <c r="TSL650" s="104"/>
      <c r="TSM650" s="60"/>
      <c r="TSN650" s="61"/>
      <c r="TSO650" s="104"/>
      <c r="TSP650" s="60"/>
      <c r="TSQ650" s="61"/>
      <c r="TSR650" s="104"/>
      <c r="TSS650" s="60"/>
      <c r="TST650" s="61"/>
      <c r="TSU650" s="104"/>
      <c r="TSV650" s="60"/>
      <c r="TSW650" s="61"/>
      <c r="TSX650" s="104"/>
      <c r="TSY650" s="60"/>
      <c r="TSZ650" s="61"/>
      <c r="TTA650" s="104"/>
      <c r="TTB650" s="60"/>
      <c r="TTC650" s="61"/>
      <c r="TTD650" s="104"/>
      <c r="TTE650" s="60"/>
      <c r="TTF650" s="61"/>
      <c r="TTG650" s="104"/>
      <c r="TTH650" s="60"/>
      <c r="TTI650" s="61"/>
      <c r="TTJ650" s="104"/>
      <c r="TTK650" s="60"/>
      <c r="TTL650" s="61"/>
      <c r="TTM650" s="104"/>
      <c r="TTN650" s="60"/>
      <c r="TTO650" s="61"/>
      <c r="TTP650" s="104"/>
      <c r="TTQ650" s="60"/>
      <c r="TTR650" s="61"/>
      <c r="TTS650" s="104"/>
      <c r="TTT650" s="60"/>
      <c r="TTU650" s="61"/>
      <c r="TTV650" s="104"/>
      <c r="TTW650" s="60"/>
      <c r="TTX650" s="61"/>
      <c r="TTY650" s="104"/>
      <c r="TTZ650" s="60"/>
      <c r="TUA650" s="61"/>
      <c r="TUB650" s="104"/>
      <c r="TUC650" s="60"/>
      <c r="TUD650" s="61"/>
      <c r="TUE650" s="104"/>
      <c r="TUF650" s="60"/>
      <c r="TUG650" s="61"/>
      <c r="TUH650" s="104"/>
      <c r="TUI650" s="60"/>
      <c r="TUJ650" s="61"/>
      <c r="TUK650" s="104"/>
      <c r="TUL650" s="60"/>
      <c r="TUM650" s="61"/>
      <c r="TUN650" s="104"/>
      <c r="TUO650" s="60"/>
      <c r="TUP650" s="61"/>
      <c r="TUQ650" s="104"/>
      <c r="TUR650" s="60"/>
      <c r="TUS650" s="61"/>
      <c r="TUT650" s="104"/>
      <c r="TUU650" s="60"/>
      <c r="TUV650" s="61"/>
      <c r="TUW650" s="104"/>
      <c r="TUX650" s="60"/>
      <c r="TUY650" s="61"/>
      <c r="TUZ650" s="104"/>
      <c r="TVA650" s="60"/>
      <c r="TVB650" s="61"/>
      <c r="TVC650" s="104"/>
      <c r="TVD650" s="60"/>
      <c r="TVE650" s="61"/>
      <c r="TVF650" s="104"/>
      <c r="TVG650" s="60"/>
      <c r="TVH650" s="61"/>
      <c r="TVI650" s="104"/>
      <c r="TVJ650" s="60"/>
      <c r="TVK650" s="61"/>
      <c r="TVL650" s="104"/>
      <c r="TVM650" s="60"/>
      <c r="TVN650" s="61"/>
      <c r="TVO650" s="104"/>
      <c r="TVP650" s="60"/>
      <c r="TVQ650" s="61"/>
      <c r="TVR650" s="104"/>
      <c r="TVS650" s="60"/>
      <c r="TVT650" s="61"/>
      <c r="TVU650" s="104"/>
      <c r="TVV650" s="60"/>
      <c r="TVW650" s="61"/>
      <c r="TVX650" s="104"/>
      <c r="TVY650" s="60"/>
      <c r="TVZ650" s="61"/>
      <c r="TWA650" s="104"/>
      <c r="TWB650" s="60"/>
      <c r="TWC650" s="61"/>
      <c r="TWD650" s="104"/>
      <c r="TWE650" s="60"/>
      <c r="TWF650" s="61"/>
      <c r="TWG650" s="104"/>
      <c r="TWH650" s="60"/>
      <c r="TWI650" s="61"/>
      <c r="TWJ650" s="104"/>
      <c r="TWK650" s="60"/>
      <c r="TWL650" s="61"/>
      <c r="TWM650" s="104"/>
      <c r="TWN650" s="60"/>
      <c r="TWO650" s="61"/>
      <c r="TWP650" s="104"/>
      <c r="TWQ650" s="60"/>
      <c r="TWR650" s="61"/>
      <c r="TWS650" s="104"/>
      <c r="TWT650" s="60"/>
      <c r="TWU650" s="61"/>
      <c r="TWV650" s="104"/>
      <c r="TWW650" s="60"/>
      <c r="TWX650" s="61"/>
      <c r="TWY650" s="104"/>
      <c r="TWZ650" s="60"/>
      <c r="TXA650" s="61"/>
      <c r="TXB650" s="104"/>
      <c r="TXC650" s="60"/>
      <c r="TXD650" s="61"/>
      <c r="TXE650" s="104"/>
      <c r="TXF650" s="60"/>
      <c r="TXG650" s="61"/>
      <c r="TXH650" s="104"/>
      <c r="TXI650" s="60"/>
      <c r="TXJ650" s="61"/>
      <c r="TXK650" s="104"/>
      <c r="TXL650" s="60"/>
      <c r="TXM650" s="61"/>
      <c r="TXN650" s="104"/>
      <c r="TXO650" s="60"/>
      <c r="TXP650" s="61"/>
      <c r="TXQ650" s="104"/>
      <c r="TXR650" s="60"/>
      <c r="TXS650" s="61"/>
      <c r="TXT650" s="104"/>
      <c r="TXU650" s="60"/>
      <c r="TXV650" s="61"/>
      <c r="TXW650" s="104"/>
      <c r="TXX650" s="60"/>
      <c r="TXY650" s="61"/>
      <c r="TXZ650" s="104"/>
      <c r="TYA650" s="60"/>
      <c r="TYB650" s="61"/>
      <c r="TYC650" s="104"/>
      <c r="TYD650" s="60"/>
      <c r="TYE650" s="61"/>
      <c r="TYF650" s="104"/>
      <c r="TYG650" s="60"/>
      <c r="TYH650" s="61"/>
      <c r="TYI650" s="104"/>
      <c r="TYJ650" s="60"/>
      <c r="TYK650" s="61"/>
      <c r="TYL650" s="104"/>
      <c r="TYM650" s="60"/>
      <c r="TYN650" s="61"/>
      <c r="TYO650" s="104"/>
      <c r="TYP650" s="60"/>
      <c r="TYQ650" s="61"/>
      <c r="TYR650" s="104"/>
      <c r="TYS650" s="60"/>
      <c r="TYT650" s="61"/>
      <c r="TYU650" s="104"/>
      <c r="TYV650" s="60"/>
      <c r="TYW650" s="61"/>
      <c r="TYX650" s="104"/>
      <c r="TYY650" s="60"/>
      <c r="TYZ650" s="61"/>
      <c r="TZA650" s="104"/>
      <c r="TZB650" s="60"/>
      <c r="TZC650" s="61"/>
      <c r="TZD650" s="104"/>
      <c r="TZE650" s="60"/>
      <c r="TZF650" s="61"/>
      <c r="TZG650" s="104"/>
      <c r="TZH650" s="60"/>
      <c r="TZI650" s="61"/>
      <c r="TZJ650" s="104"/>
      <c r="TZK650" s="60"/>
      <c r="TZL650" s="61"/>
      <c r="TZM650" s="104"/>
      <c r="TZN650" s="60"/>
      <c r="TZO650" s="61"/>
      <c r="TZP650" s="104"/>
      <c r="TZQ650" s="60"/>
      <c r="TZR650" s="61"/>
      <c r="TZS650" s="104"/>
      <c r="TZT650" s="60"/>
      <c r="TZU650" s="61"/>
      <c r="TZV650" s="104"/>
      <c r="TZW650" s="60"/>
      <c r="TZX650" s="61"/>
      <c r="TZY650" s="104"/>
      <c r="TZZ650" s="60"/>
      <c r="UAA650" s="61"/>
      <c r="UAB650" s="104"/>
      <c r="UAC650" s="60"/>
      <c r="UAD650" s="61"/>
      <c r="UAE650" s="104"/>
      <c r="UAF650" s="60"/>
      <c r="UAG650" s="61"/>
      <c r="UAH650" s="104"/>
      <c r="UAI650" s="60"/>
      <c r="UAJ650" s="61"/>
      <c r="UAK650" s="104"/>
      <c r="UAL650" s="60"/>
      <c r="UAM650" s="61"/>
      <c r="UAN650" s="104"/>
      <c r="UAO650" s="60"/>
      <c r="UAP650" s="61"/>
      <c r="UAQ650" s="104"/>
      <c r="UAR650" s="60"/>
      <c r="UAS650" s="61"/>
      <c r="UAT650" s="104"/>
      <c r="UAU650" s="60"/>
      <c r="UAV650" s="61"/>
      <c r="UAW650" s="104"/>
      <c r="UAX650" s="60"/>
      <c r="UAY650" s="61"/>
      <c r="UAZ650" s="104"/>
      <c r="UBA650" s="60"/>
      <c r="UBB650" s="61"/>
      <c r="UBC650" s="104"/>
      <c r="UBD650" s="60"/>
      <c r="UBE650" s="61"/>
      <c r="UBF650" s="104"/>
      <c r="UBG650" s="60"/>
      <c r="UBH650" s="61"/>
      <c r="UBI650" s="104"/>
      <c r="UBJ650" s="60"/>
      <c r="UBK650" s="61"/>
      <c r="UBL650" s="104"/>
      <c r="UBM650" s="60"/>
      <c r="UBN650" s="61"/>
      <c r="UBO650" s="104"/>
      <c r="UBP650" s="60"/>
      <c r="UBQ650" s="61"/>
      <c r="UBR650" s="104"/>
      <c r="UBS650" s="60"/>
      <c r="UBT650" s="61"/>
      <c r="UBU650" s="104"/>
      <c r="UBV650" s="60"/>
      <c r="UBW650" s="61"/>
      <c r="UBX650" s="104"/>
      <c r="UBY650" s="60"/>
      <c r="UBZ650" s="61"/>
      <c r="UCA650" s="104"/>
      <c r="UCB650" s="60"/>
      <c r="UCC650" s="61"/>
      <c r="UCD650" s="104"/>
      <c r="UCE650" s="60"/>
      <c r="UCF650" s="61"/>
      <c r="UCG650" s="104"/>
      <c r="UCH650" s="60"/>
      <c r="UCI650" s="61"/>
      <c r="UCJ650" s="104"/>
      <c r="UCK650" s="60"/>
      <c r="UCL650" s="61"/>
      <c r="UCM650" s="104"/>
      <c r="UCN650" s="60"/>
      <c r="UCO650" s="61"/>
      <c r="UCP650" s="104"/>
      <c r="UCQ650" s="60"/>
      <c r="UCR650" s="61"/>
      <c r="UCS650" s="104"/>
      <c r="UCT650" s="60"/>
      <c r="UCU650" s="61"/>
      <c r="UCV650" s="104"/>
      <c r="UCW650" s="60"/>
      <c r="UCX650" s="61"/>
      <c r="UCY650" s="104"/>
      <c r="UCZ650" s="60"/>
      <c r="UDA650" s="61"/>
      <c r="UDB650" s="104"/>
      <c r="UDC650" s="60"/>
      <c r="UDD650" s="61"/>
      <c r="UDE650" s="104"/>
      <c r="UDF650" s="60"/>
      <c r="UDG650" s="61"/>
      <c r="UDH650" s="104"/>
      <c r="UDI650" s="60"/>
      <c r="UDJ650" s="61"/>
      <c r="UDK650" s="104"/>
      <c r="UDL650" s="60"/>
      <c r="UDM650" s="61"/>
      <c r="UDN650" s="104"/>
      <c r="UDO650" s="60"/>
      <c r="UDP650" s="61"/>
      <c r="UDQ650" s="104"/>
      <c r="UDR650" s="60"/>
      <c r="UDS650" s="61"/>
      <c r="UDT650" s="104"/>
      <c r="UDU650" s="60"/>
      <c r="UDV650" s="61"/>
      <c r="UDW650" s="104"/>
      <c r="UDX650" s="60"/>
      <c r="UDY650" s="61"/>
      <c r="UDZ650" s="104"/>
      <c r="UEA650" s="60"/>
      <c r="UEB650" s="61"/>
      <c r="UEC650" s="104"/>
      <c r="UED650" s="60"/>
      <c r="UEE650" s="61"/>
      <c r="UEF650" s="104"/>
      <c r="UEG650" s="60"/>
      <c r="UEH650" s="61"/>
      <c r="UEI650" s="104"/>
      <c r="UEJ650" s="60"/>
      <c r="UEK650" s="61"/>
      <c r="UEL650" s="104"/>
      <c r="UEM650" s="60"/>
      <c r="UEN650" s="61"/>
      <c r="UEO650" s="104"/>
      <c r="UEP650" s="60"/>
      <c r="UEQ650" s="61"/>
      <c r="UER650" s="104"/>
      <c r="UES650" s="60"/>
      <c r="UET650" s="61"/>
      <c r="UEU650" s="104"/>
      <c r="UEV650" s="60"/>
      <c r="UEW650" s="61"/>
      <c r="UEX650" s="104"/>
      <c r="UEY650" s="60"/>
      <c r="UEZ650" s="61"/>
      <c r="UFA650" s="104"/>
      <c r="UFB650" s="60"/>
      <c r="UFC650" s="61"/>
      <c r="UFD650" s="104"/>
      <c r="UFE650" s="60"/>
      <c r="UFF650" s="61"/>
      <c r="UFG650" s="104"/>
      <c r="UFH650" s="60"/>
      <c r="UFI650" s="61"/>
      <c r="UFJ650" s="104"/>
      <c r="UFK650" s="60"/>
      <c r="UFL650" s="61"/>
      <c r="UFM650" s="104"/>
      <c r="UFN650" s="60"/>
      <c r="UFO650" s="61"/>
      <c r="UFP650" s="104"/>
      <c r="UFQ650" s="60"/>
      <c r="UFR650" s="61"/>
      <c r="UFS650" s="104"/>
      <c r="UFT650" s="60"/>
      <c r="UFU650" s="61"/>
      <c r="UFV650" s="104"/>
      <c r="UFW650" s="60"/>
      <c r="UFX650" s="61"/>
      <c r="UFY650" s="104"/>
      <c r="UFZ650" s="60"/>
      <c r="UGA650" s="61"/>
      <c r="UGB650" s="104"/>
      <c r="UGC650" s="60"/>
      <c r="UGD650" s="61"/>
      <c r="UGE650" s="104"/>
      <c r="UGF650" s="60"/>
      <c r="UGG650" s="61"/>
      <c r="UGH650" s="104"/>
      <c r="UGI650" s="60"/>
      <c r="UGJ650" s="61"/>
      <c r="UGK650" s="104"/>
      <c r="UGL650" s="60"/>
      <c r="UGM650" s="61"/>
      <c r="UGN650" s="104"/>
      <c r="UGO650" s="60"/>
      <c r="UGP650" s="61"/>
      <c r="UGQ650" s="104"/>
      <c r="UGR650" s="60"/>
      <c r="UGS650" s="61"/>
      <c r="UGT650" s="104"/>
      <c r="UGU650" s="60"/>
      <c r="UGV650" s="61"/>
      <c r="UGW650" s="104"/>
      <c r="UGX650" s="60"/>
      <c r="UGY650" s="61"/>
      <c r="UGZ650" s="104"/>
      <c r="UHA650" s="60"/>
      <c r="UHB650" s="61"/>
      <c r="UHC650" s="104"/>
      <c r="UHD650" s="60"/>
      <c r="UHE650" s="61"/>
      <c r="UHF650" s="104"/>
      <c r="UHG650" s="60"/>
      <c r="UHH650" s="61"/>
      <c r="UHI650" s="104"/>
      <c r="UHJ650" s="60"/>
      <c r="UHK650" s="61"/>
      <c r="UHL650" s="104"/>
      <c r="UHM650" s="60"/>
      <c r="UHN650" s="61"/>
      <c r="UHO650" s="104"/>
      <c r="UHP650" s="60"/>
      <c r="UHQ650" s="61"/>
      <c r="UHR650" s="104"/>
      <c r="UHS650" s="60"/>
      <c r="UHT650" s="61"/>
      <c r="UHU650" s="104"/>
      <c r="UHV650" s="60"/>
      <c r="UHW650" s="61"/>
      <c r="UHX650" s="104"/>
      <c r="UHY650" s="60"/>
      <c r="UHZ650" s="61"/>
      <c r="UIA650" s="104"/>
      <c r="UIB650" s="60"/>
      <c r="UIC650" s="61"/>
      <c r="UID650" s="104"/>
      <c r="UIE650" s="60"/>
      <c r="UIF650" s="61"/>
      <c r="UIG650" s="104"/>
      <c r="UIH650" s="60"/>
      <c r="UII650" s="61"/>
      <c r="UIJ650" s="104"/>
      <c r="UIK650" s="60"/>
      <c r="UIL650" s="61"/>
      <c r="UIM650" s="104"/>
      <c r="UIN650" s="60"/>
      <c r="UIO650" s="61"/>
      <c r="UIP650" s="104"/>
      <c r="UIQ650" s="60"/>
      <c r="UIR650" s="61"/>
      <c r="UIS650" s="104"/>
      <c r="UIT650" s="60"/>
      <c r="UIU650" s="61"/>
      <c r="UIV650" s="104"/>
      <c r="UIW650" s="60"/>
      <c r="UIX650" s="61"/>
      <c r="UIY650" s="104"/>
      <c r="UIZ650" s="60"/>
      <c r="UJA650" s="61"/>
      <c r="UJB650" s="104"/>
      <c r="UJC650" s="60"/>
      <c r="UJD650" s="61"/>
      <c r="UJE650" s="104"/>
      <c r="UJF650" s="60"/>
      <c r="UJG650" s="61"/>
      <c r="UJH650" s="104"/>
      <c r="UJI650" s="60"/>
      <c r="UJJ650" s="61"/>
      <c r="UJK650" s="104"/>
      <c r="UJL650" s="60"/>
      <c r="UJM650" s="61"/>
      <c r="UJN650" s="104"/>
      <c r="UJO650" s="60"/>
      <c r="UJP650" s="61"/>
      <c r="UJQ650" s="104"/>
      <c r="UJR650" s="60"/>
      <c r="UJS650" s="61"/>
      <c r="UJT650" s="104"/>
      <c r="UJU650" s="60"/>
      <c r="UJV650" s="61"/>
      <c r="UJW650" s="104"/>
      <c r="UJX650" s="60"/>
      <c r="UJY650" s="61"/>
      <c r="UJZ650" s="104"/>
      <c r="UKA650" s="60"/>
      <c r="UKB650" s="61"/>
      <c r="UKC650" s="104"/>
      <c r="UKD650" s="60"/>
      <c r="UKE650" s="61"/>
      <c r="UKF650" s="104"/>
      <c r="UKG650" s="60"/>
      <c r="UKH650" s="61"/>
      <c r="UKI650" s="104"/>
      <c r="UKJ650" s="60"/>
      <c r="UKK650" s="61"/>
      <c r="UKL650" s="104"/>
      <c r="UKM650" s="60"/>
      <c r="UKN650" s="61"/>
      <c r="UKO650" s="104"/>
      <c r="UKP650" s="60"/>
      <c r="UKQ650" s="61"/>
      <c r="UKR650" s="104"/>
      <c r="UKS650" s="60"/>
      <c r="UKT650" s="61"/>
      <c r="UKU650" s="104"/>
      <c r="UKV650" s="60"/>
      <c r="UKW650" s="61"/>
      <c r="UKX650" s="104"/>
      <c r="UKY650" s="60"/>
      <c r="UKZ650" s="61"/>
      <c r="ULA650" s="104"/>
      <c r="ULB650" s="60"/>
      <c r="ULC650" s="61"/>
      <c r="ULD650" s="104"/>
      <c r="ULE650" s="60"/>
      <c r="ULF650" s="61"/>
      <c r="ULG650" s="104"/>
      <c r="ULH650" s="60"/>
      <c r="ULI650" s="61"/>
      <c r="ULJ650" s="104"/>
      <c r="ULK650" s="60"/>
      <c r="ULL650" s="61"/>
      <c r="ULM650" s="104"/>
      <c r="ULN650" s="60"/>
      <c r="ULO650" s="61"/>
      <c r="ULP650" s="104"/>
      <c r="ULQ650" s="60"/>
      <c r="ULR650" s="61"/>
      <c r="ULS650" s="104"/>
      <c r="ULT650" s="60"/>
      <c r="ULU650" s="61"/>
      <c r="ULV650" s="104"/>
      <c r="ULW650" s="60"/>
      <c r="ULX650" s="61"/>
      <c r="ULY650" s="104"/>
      <c r="ULZ650" s="60"/>
      <c r="UMA650" s="61"/>
      <c r="UMB650" s="104"/>
      <c r="UMC650" s="60"/>
      <c r="UMD650" s="61"/>
      <c r="UME650" s="104"/>
      <c r="UMF650" s="60"/>
      <c r="UMG650" s="61"/>
      <c r="UMH650" s="104"/>
      <c r="UMI650" s="60"/>
      <c r="UMJ650" s="61"/>
      <c r="UMK650" s="104"/>
      <c r="UML650" s="60"/>
      <c r="UMM650" s="61"/>
      <c r="UMN650" s="104"/>
      <c r="UMO650" s="60"/>
      <c r="UMP650" s="61"/>
      <c r="UMQ650" s="104"/>
      <c r="UMR650" s="60"/>
      <c r="UMS650" s="61"/>
      <c r="UMT650" s="104"/>
      <c r="UMU650" s="60"/>
      <c r="UMV650" s="61"/>
      <c r="UMW650" s="104"/>
      <c r="UMX650" s="60"/>
      <c r="UMY650" s="61"/>
      <c r="UMZ650" s="104"/>
      <c r="UNA650" s="60"/>
      <c r="UNB650" s="61"/>
      <c r="UNC650" s="104"/>
      <c r="UND650" s="60"/>
      <c r="UNE650" s="61"/>
      <c r="UNF650" s="104"/>
      <c r="UNG650" s="60"/>
      <c r="UNH650" s="61"/>
      <c r="UNI650" s="104"/>
      <c r="UNJ650" s="60"/>
      <c r="UNK650" s="61"/>
      <c r="UNL650" s="104"/>
      <c r="UNM650" s="60"/>
      <c r="UNN650" s="61"/>
      <c r="UNO650" s="104"/>
      <c r="UNP650" s="60"/>
      <c r="UNQ650" s="61"/>
      <c r="UNR650" s="104"/>
      <c r="UNS650" s="60"/>
      <c r="UNT650" s="61"/>
      <c r="UNU650" s="104"/>
      <c r="UNV650" s="60"/>
      <c r="UNW650" s="61"/>
      <c r="UNX650" s="104"/>
      <c r="UNY650" s="60"/>
      <c r="UNZ650" s="61"/>
      <c r="UOA650" s="104"/>
      <c r="UOB650" s="60"/>
      <c r="UOC650" s="61"/>
      <c r="UOD650" s="104"/>
      <c r="UOE650" s="60"/>
      <c r="UOF650" s="61"/>
      <c r="UOG650" s="104"/>
      <c r="UOH650" s="60"/>
      <c r="UOI650" s="61"/>
      <c r="UOJ650" s="104"/>
      <c r="UOK650" s="60"/>
      <c r="UOL650" s="61"/>
      <c r="UOM650" s="104"/>
      <c r="UON650" s="60"/>
      <c r="UOO650" s="61"/>
      <c r="UOP650" s="104"/>
      <c r="UOQ650" s="60"/>
      <c r="UOR650" s="61"/>
      <c r="UOS650" s="104"/>
      <c r="UOT650" s="60"/>
      <c r="UOU650" s="61"/>
      <c r="UOV650" s="104"/>
      <c r="UOW650" s="60"/>
      <c r="UOX650" s="61"/>
      <c r="UOY650" s="104"/>
      <c r="UOZ650" s="60"/>
      <c r="UPA650" s="61"/>
      <c r="UPB650" s="104"/>
      <c r="UPC650" s="60"/>
      <c r="UPD650" s="61"/>
      <c r="UPE650" s="104"/>
      <c r="UPF650" s="60"/>
      <c r="UPG650" s="61"/>
      <c r="UPH650" s="104"/>
      <c r="UPI650" s="60"/>
      <c r="UPJ650" s="61"/>
      <c r="UPK650" s="104"/>
      <c r="UPL650" s="60"/>
      <c r="UPM650" s="61"/>
      <c r="UPN650" s="104"/>
      <c r="UPO650" s="60"/>
      <c r="UPP650" s="61"/>
      <c r="UPQ650" s="104"/>
      <c r="UPR650" s="60"/>
      <c r="UPS650" s="61"/>
      <c r="UPT650" s="104"/>
      <c r="UPU650" s="60"/>
      <c r="UPV650" s="61"/>
      <c r="UPW650" s="104"/>
      <c r="UPX650" s="60"/>
      <c r="UPY650" s="61"/>
      <c r="UPZ650" s="104"/>
      <c r="UQA650" s="60"/>
      <c r="UQB650" s="61"/>
      <c r="UQC650" s="104"/>
      <c r="UQD650" s="60"/>
      <c r="UQE650" s="61"/>
      <c r="UQF650" s="104"/>
      <c r="UQG650" s="60"/>
      <c r="UQH650" s="61"/>
      <c r="UQI650" s="104"/>
      <c r="UQJ650" s="60"/>
      <c r="UQK650" s="61"/>
      <c r="UQL650" s="104"/>
      <c r="UQM650" s="60"/>
      <c r="UQN650" s="61"/>
      <c r="UQO650" s="104"/>
      <c r="UQP650" s="60"/>
      <c r="UQQ650" s="61"/>
      <c r="UQR650" s="104"/>
      <c r="UQS650" s="60"/>
      <c r="UQT650" s="61"/>
      <c r="UQU650" s="104"/>
      <c r="UQV650" s="60"/>
      <c r="UQW650" s="61"/>
      <c r="UQX650" s="104"/>
      <c r="UQY650" s="60"/>
      <c r="UQZ650" s="61"/>
      <c r="URA650" s="104"/>
      <c r="URB650" s="60"/>
      <c r="URC650" s="61"/>
      <c r="URD650" s="104"/>
      <c r="URE650" s="60"/>
      <c r="URF650" s="61"/>
      <c r="URG650" s="104"/>
      <c r="URH650" s="60"/>
      <c r="URI650" s="61"/>
      <c r="URJ650" s="104"/>
      <c r="URK650" s="60"/>
      <c r="URL650" s="61"/>
      <c r="URM650" s="104"/>
      <c r="URN650" s="60"/>
      <c r="URO650" s="61"/>
      <c r="URP650" s="104"/>
      <c r="URQ650" s="60"/>
      <c r="URR650" s="61"/>
      <c r="URS650" s="104"/>
      <c r="URT650" s="60"/>
      <c r="URU650" s="61"/>
      <c r="URV650" s="104"/>
      <c r="URW650" s="60"/>
      <c r="URX650" s="61"/>
      <c r="URY650" s="104"/>
      <c r="URZ650" s="60"/>
      <c r="USA650" s="61"/>
      <c r="USB650" s="104"/>
      <c r="USC650" s="60"/>
      <c r="USD650" s="61"/>
      <c r="USE650" s="104"/>
      <c r="USF650" s="60"/>
      <c r="USG650" s="61"/>
      <c r="USH650" s="104"/>
      <c r="USI650" s="60"/>
      <c r="USJ650" s="61"/>
      <c r="USK650" s="104"/>
      <c r="USL650" s="60"/>
      <c r="USM650" s="61"/>
      <c r="USN650" s="104"/>
      <c r="USO650" s="60"/>
      <c r="USP650" s="61"/>
      <c r="USQ650" s="104"/>
      <c r="USR650" s="60"/>
      <c r="USS650" s="61"/>
      <c r="UST650" s="104"/>
      <c r="USU650" s="60"/>
      <c r="USV650" s="61"/>
      <c r="USW650" s="104"/>
      <c r="USX650" s="60"/>
      <c r="USY650" s="61"/>
      <c r="USZ650" s="104"/>
      <c r="UTA650" s="60"/>
      <c r="UTB650" s="61"/>
      <c r="UTC650" s="104"/>
      <c r="UTD650" s="60"/>
      <c r="UTE650" s="61"/>
      <c r="UTF650" s="104"/>
      <c r="UTG650" s="60"/>
      <c r="UTH650" s="61"/>
      <c r="UTI650" s="104"/>
      <c r="UTJ650" s="60"/>
      <c r="UTK650" s="61"/>
      <c r="UTL650" s="104"/>
      <c r="UTM650" s="60"/>
      <c r="UTN650" s="61"/>
      <c r="UTO650" s="104"/>
      <c r="UTP650" s="60"/>
      <c r="UTQ650" s="61"/>
      <c r="UTR650" s="104"/>
      <c r="UTS650" s="60"/>
      <c r="UTT650" s="61"/>
      <c r="UTU650" s="104"/>
      <c r="UTV650" s="60"/>
      <c r="UTW650" s="61"/>
      <c r="UTX650" s="104"/>
      <c r="UTY650" s="60"/>
      <c r="UTZ650" s="61"/>
      <c r="UUA650" s="104"/>
      <c r="UUB650" s="60"/>
      <c r="UUC650" s="61"/>
      <c r="UUD650" s="104"/>
      <c r="UUE650" s="60"/>
      <c r="UUF650" s="61"/>
      <c r="UUG650" s="104"/>
      <c r="UUH650" s="60"/>
      <c r="UUI650" s="61"/>
      <c r="UUJ650" s="104"/>
      <c r="UUK650" s="60"/>
      <c r="UUL650" s="61"/>
      <c r="UUM650" s="104"/>
      <c r="UUN650" s="60"/>
      <c r="UUO650" s="61"/>
      <c r="UUP650" s="104"/>
      <c r="UUQ650" s="60"/>
      <c r="UUR650" s="61"/>
      <c r="UUS650" s="104"/>
      <c r="UUT650" s="60"/>
      <c r="UUU650" s="61"/>
      <c r="UUV650" s="104"/>
      <c r="UUW650" s="60"/>
      <c r="UUX650" s="61"/>
      <c r="UUY650" s="104"/>
      <c r="UUZ650" s="60"/>
      <c r="UVA650" s="61"/>
      <c r="UVB650" s="104"/>
      <c r="UVC650" s="60"/>
      <c r="UVD650" s="61"/>
      <c r="UVE650" s="104"/>
      <c r="UVF650" s="60"/>
      <c r="UVG650" s="61"/>
      <c r="UVH650" s="104"/>
      <c r="UVI650" s="60"/>
      <c r="UVJ650" s="61"/>
      <c r="UVK650" s="104"/>
      <c r="UVL650" s="60"/>
      <c r="UVM650" s="61"/>
      <c r="UVN650" s="104"/>
      <c r="UVO650" s="60"/>
      <c r="UVP650" s="61"/>
      <c r="UVQ650" s="104"/>
      <c r="UVR650" s="60"/>
      <c r="UVS650" s="61"/>
      <c r="UVT650" s="104"/>
      <c r="UVU650" s="60"/>
      <c r="UVV650" s="61"/>
      <c r="UVW650" s="104"/>
      <c r="UVX650" s="60"/>
      <c r="UVY650" s="61"/>
      <c r="UVZ650" s="104"/>
      <c r="UWA650" s="60"/>
      <c r="UWB650" s="61"/>
      <c r="UWC650" s="104"/>
      <c r="UWD650" s="60"/>
      <c r="UWE650" s="61"/>
      <c r="UWF650" s="104"/>
      <c r="UWG650" s="60"/>
      <c r="UWH650" s="61"/>
      <c r="UWI650" s="104"/>
      <c r="UWJ650" s="60"/>
      <c r="UWK650" s="61"/>
      <c r="UWL650" s="104"/>
      <c r="UWM650" s="60"/>
      <c r="UWN650" s="61"/>
      <c r="UWO650" s="104"/>
      <c r="UWP650" s="60"/>
      <c r="UWQ650" s="61"/>
      <c r="UWR650" s="104"/>
      <c r="UWS650" s="60"/>
      <c r="UWT650" s="61"/>
      <c r="UWU650" s="104"/>
      <c r="UWV650" s="60"/>
      <c r="UWW650" s="61"/>
      <c r="UWX650" s="104"/>
      <c r="UWY650" s="60"/>
      <c r="UWZ650" s="61"/>
      <c r="UXA650" s="104"/>
      <c r="UXB650" s="60"/>
      <c r="UXC650" s="61"/>
      <c r="UXD650" s="104"/>
      <c r="UXE650" s="60"/>
      <c r="UXF650" s="61"/>
      <c r="UXG650" s="104"/>
      <c r="UXH650" s="60"/>
      <c r="UXI650" s="61"/>
      <c r="UXJ650" s="104"/>
      <c r="UXK650" s="60"/>
      <c r="UXL650" s="61"/>
      <c r="UXM650" s="104"/>
      <c r="UXN650" s="60"/>
      <c r="UXO650" s="61"/>
      <c r="UXP650" s="104"/>
      <c r="UXQ650" s="60"/>
      <c r="UXR650" s="61"/>
      <c r="UXS650" s="104"/>
      <c r="UXT650" s="60"/>
      <c r="UXU650" s="61"/>
      <c r="UXV650" s="104"/>
      <c r="UXW650" s="60"/>
      <c r="UXX650" s="61"/>
      <c r="UXY650" s="104"/>
      <c r="UXZ650" s="60"/>
      <c r="UYA650" s="61"/>
      <c r="UYB650" s="104"/>
      <c r="UYC650" s="60"/>
      <c r="UYD650" s="61"/>
      <c r="UYE650" s="104"/>
      <c r="UYF650" s="60"/>
      <c r="UYG650" s="61"/>
      <c r="UYH650" s="104"/>
      <c r="UYI650" s="60"/>
      <c r="UYJ650" s="61"/>
      <c r="UYK650" s="104"/>
      <c r="UYL650" s="60"/>
      <c r="UYM650" s="61"/>
      <c r="UYN650" s="104"/>
      <c r="UYO650" s="60"/>
      <c r="UYP650" s="61"/>
      <c r="UYQ650" s="104"/>
      <c r="UYR650" s="60"/>
      <c r="UYS650" s="61"/>
      <c r="UYT650" s="104"/>
      <c r="UYU650" s="60"/>
      <c r="UYV650" s="61"/>
      <c r="UYW650" s="104"/>
      <c r="UYX650" s="60"/>
      <c r="UYY650" s="61"/>
      <c r="UYZ650" s="104"/>
      <c r="UZA650" s="60"/>
      <c r="UZB650" s="61"/>
      <c r="UZC650" s="104"/>
      <c r="UZD650" s="60"/>
      <c r="UZE650" s="61"/>
      <c r="UZF650" s="104"/>
      <c r="UZG650" s="60"/>
      <c r="UZH650" s="61"/>
      <c r="UZI650" s="104"/>
      <c r="UZJ650" s="60"/>
      <c r="UZK650" s="61"/>
      <c r="UZL650" s="104"/>
      <c r="UZM650" s="60"/>
      <c r="UZN650" s="61"/>
      <c r="UZO650" s="104"/>
      <c r="UZP650" s="60"/>
      <c r="UZQ650" s="61"/>
      <c r="UZR650" s="104"/>
      <c r="UZS650" s="60"/>
      <c r="UZT650" s="61"/>
      <c r="UZU650" s="104"/>
      <c r="UZV650" s="60"/>
      <c r="UZW650" s="61"/>
      <c r="UZX650" s="104"/>
      <c r="UZY650" s="60"/>
      <c r="UZZ650" s="61"/>
      <c r="VAA650" s="104"/>
      <c r="VAB650" s="60"/>
      <c r="VAC650" s="61"/>
      <c r="VAD650" s="104"/>
      <c r="VAE650" s="60"/>
      <c r="VAF650" s="61"/>
      <c r="VAG650" s="104"/>
      <c r="VAH650" s="60"/>
      <c r="VAI650" s="61"/>
      <c r="VAJ650" s="104"/>
      <c r="VAK650" s="60"/>
      <c r="VAL650" s="61"/>
      <c r="VAM650" s="104"/>
      <c r="VAN650" s="60"/>
      <c r="VAO650" s="61"/>
      <c r="VAP650" s="104"/>
      <c r="VAQ650" s="60"/>
      <c r="VAR650" s="61"/>
      <c r="VAS650" s="104"/>
      <c r="VAT650" s="60"/>
      <c r="VAU650" s="61"/>
      <c r="VAV650" s="104"/>
      <c r="VAW650" s="60"/>
      <c r="VAX650" s="61"/>
      <c r="VAY650" s="104"/>
      <c r="VAZ650" s="60"/>
      <c r="VBA650" s="61"/>
      <c r="VBB650" s="104"/>
      <c r="VBC650" s="60"/>
      <c r="VBD650" s="61"/>
      <c r="VBE650" s="104"/>
      <c r="VBF650" s="60"/>
      <c r="VBG650" s="61"/>
      <c r="VBH650" s="104"/>
      <c r="VBI650" s="60"/>
      <c r="VBJ650" s="61"/>
      <c r="VBK650" s="104"/>
      <c r="VBL650" s="60"/>
      <c r="VBM650" s="61"/>
      <c r="VBN650" s="104"/>
      <c r="VBO650" s="60"/>
      <c r="VBP650" s="61"/>
      <c r="VBQ650" s="104"/>
      <c r="VBR650" s="60"/>
      <c r="VBS650" s="61"/>
      <c r="VBT650" s="104"/>
      <c r="VBU650" s="60"/>
      <c r="VBV650" s="61"/>
      <c r="VBW650" s="104"/>
      <c r="VBX650" s="60"/>
      <c r="VBY650" s="61"/>
      <c r="VBZ650" s="104"/>
      <c r="VCA650" s="60"/>
      <c r="VCB650" s="61"/>
      <c r="VCC650" s="104"/>
      <c r="VCD650" s="60"/>
      <c r="VCE650" s="61"/>
      <c r="VCF650" s="104"/>
      <c r="VCG650" s="60"/>
      <c r="VCH650" s="61"/>
      <c r="VCI650" s="104"/>
      <c r="VCJ650" s="60"/>
      <c r="VCK650" s="61"/>
      <c r="VCL650" s="104"/>
      <c r="VCM650" s="60"/>
      <c r="VCN650" s="61"/>
      <c r="VCO650" s="104"/>
      <c r="VCP650" s="60"/>
      <c r="VCQ650" s="61"/>
      <c r="VCR650" s="104"/>
      <c r="VCS650" s="60"/>
      <c r="VCT650" s="61"/>
      <c r="VCU650" s="104"/>
      <c r="VCV650" s="60"/>
      <c r="VCW650" s="61"/>
      <c r="VCX650" s="104"/>
      <c r="VCY650" s="60"/>
      <c r="VCZ650" s="61"/>
      <c r="VDA650" s="104"/>
      <c r="VDB650" s="60"/>
      <c r="VDC650" s="61"/>
      <c r="VDD650" s="104"/>
      <c r="VDE650" s="60"/>
      <c r="VDF650" s="61"/>
      <c r="VDG650" s="104"/>
      <c r="VDH650" s="60"/>
      <c r="VDI650" s="61"/>
      <c r="VDJ650" s="104"/>
      <c r="VDK650" s="60"/>
      <c r="VDL650" s="61"/>
      <c r="VDM650" s="104"/>
      <c r="VDN650" s="60"/>
      <c r="VDO650" s="61"/>
      <c r="VDP650" s="104"/>
      <c r="VDQ650" s="60"/>
      <c r="VDR650" s="61"/>
      <c r="VDS650" s="104"/>
      <c r="VDT650" s="60"/>
      <c r="VDU650" s="61"/>
      <c r="VDV650" s="104"/>
      <c r="VDW650" s="60"/>
      <c r="VDX650" s="61"/>
      <c r="VDY650" s="104"/>
      <c r="VDZ650" s="60"/>
      <c r="VEA650" s="61"/>
      <c r="VEB650" s="104"/>
      <c r="VEC650" s="60"/>
      <c r="VED650" s="61"/>
      <c r="VEE650" s="104"/>
      <c r="VEF650" s="60"/>
      <c r="VEG650" s="61"/>
      <c r="VEH650" s="104"/>
      <c r="VEI650" s="60"/>
      <c r="VEJ650" s="61"/>
      <c r="VEK650" s="104"/>
      <c r="VEL650" s="60"/>
      <c r="VEM650" s="61"/>
      <c r="VEN650" s="104"/>
      <c r="VEO650" s="60"/>
      <c r="VEP650" s="61"/>
      <c r="VEQ650" s="104"/>
      <c r="VER650" s="60"/>
      <c r="VES650" s="61"/>
      <c r="VET650" s="104"/>
      <c r="VEU650" s="60"/>
      <c r="VEV650" s="61"/>
      <c r="VEW650" s="104"/>
      <c r="VEX650" s="60"/>
      <c r="VEY650" s="61"/>
      <c r="VEZ650" s="104"/>
      <c r="VFA650" s="60"/>
      <c r="VFB650" s="61"/>
      <c r="VFC650" s="104"/>
      <c r="VFD650" s="60"/>
      <c r="VFE650" s="61"/>
      <c r="VFF650" s="104"/>
      <c r="VFG650" s="60"/>
      <c r="VFH650" s="61"/>
      <c r="VFI650" s="104"/>
      <c r="VFJ650" s="60"/>
      <c r="VFK650" s="61"/>
      <c r="VFL650" s="104"/>
      <c r="VFM650" s="60"/>
      <c r="VFN650" s="61"/>
      <c r="VFO650" s="104"/>
      <c r="VFP650" s="60"/>
      <c r="VFQ650" s="61"/>
      <c r="VFR650" s="104"/>
      <c r="VFS650" s="60"/>
      <c r="VFT650" s="61"/>
      <c r="VFU650" s="104"/>
      <c r="VFV650" s="60"/>
      <c r="VFW650" s="61"/>
      <c r="VFX650" s="104"/>
      <c r="VFY650" s="60"/>
      <c r="VFZ650" s="61"/>
      <c r="VGA650" s="104"/>
      <c r="VGB650" s="60"/>
      <c r="VGC650" s="61"/>
      <c r="VGD650" s="104"/>
      <c r="VGE650" s="60"/>
      <c r="VGF650" s="61"/>
      <c r="VGG650" s="104"/>
      <c r="VGH650" s="60"/>
      <c r="VGI650" s="61"/>
      <c r="VGJ650" s="104"/>
      <c r="VGK650" s="60"/>
      <c r="VGL650" s="61"/>
      <c r="VGM650" s="104"/>
      <c r="VGN650" s="60"/>
      <c r="VGO650" s="61"/>
      <c r="VGP650" s="104"/>
      <c r="VGQ650" s="60"/>
      <c r="VGR650" s="61"/>
      <c r="VGS650" s="104"/>
      <c r="VGT650" s="60"/>
      <c r="VGU650" s="61"/>
      <c r="VGV650" s="104"/>
      <c r="VGW650" s="60"/>
      <c r="VGX650" s="61"/>
      <c r="VGY650" s="104"/>
      <c r="VGZ650" s="60"/>
      <c r="VHA650" s="61"/>
      <c r="VHB650" s="104"/>
      <c r="VHC650" s="60"/>
      <c r="VHD650" s="61"/>
      <c r="VHE650" s="104"/>
      <c r="VHF650" s="60"/>
      <c r="VHG650" s="61"/>
      <c r="VHH650" s="104"/>
      <c r="VHI650" s="60"/>
      <c r="VHJ650" s="61"/>
      <c r="VHK650" s="104"/>
      <c r="VHL650" s="60"/>
      <c r="VHM650" s="61"/>
      <c r="VHN650" s="104"/>
      <c r="VHO650" s="60"/>
      <c r="VHP650" s="61"/>
      <c r="VHQ650" s="104"/>
      <c r="VHR650" s="60"/>
      <c r="VHS650" s="61"/>
      <c r="VHT650" s="104"/>
      <c r="VHU650" s="60"/>
      <c r="VHV650" s="61"/>
      <c r="VHW650" s="104"/>
      <c r="VHX650" s="60"/>
      <c r="VHY650" s="61"/>
      <c r="VHZ650" s="104"/>
      <c r="VIA650" s="60"/>
      <c r="VIB650" s="61"/>
      <c r="VIC650" s="104"/>
      <c r="VID650" s="60"/>
      <c r="VIE650" s="61"/>
      <c r="VIF650" s="104"/>
      <c r="VIG650" s="60"/>
      <c r="VIH650" s="61"/>
      <c r="VII650" s="104"/>
      <c r="VIJ650" s="60"/>
      <c r="VIK650" s="61"/>
      <c r="VIL650" s="104"/>
      <c r="VIM650" s="60"/>
      <c r="VIN650" s="61"/>
      <c r="VIO650" s="104"/>
      <c r="VIP650" s="60"/>
      <c r="VIQ650" s="61"/>
      <c r="VIR650" s="104"/>
      <c r="VIS650" s="60"/>
      <c r="VIT650" s="61"/>
      <c r="VIU650" s="104"/>
      <c r="VIV650" s="60"/>
      <c r="VIW650" s="61"/>
      <c r="VIX650" s="104"/>
      <c r="VIY650" s="60"/>
      <c r="VIZ650" s="61"/>
      <c r="VJA650" s="104"/>
      <c r="VJB650" s="60"/>
      <c r="VJC650" s="61"/>
      <c r="VJD650" s="104"/>
      <c r="VJE650" s="60"/>
      <c r="VJF650" s="61"/>
      <c r="VJG650" s="104"/>
      <c r="VJH650" s="60"/>
      <c r="VJI650" s="61"/>
      <c r="VJJ650" s="104"/>
      <c r="VJK650" s="60"/>
      <c r="VJL650" s="61"/>
      <c r="VJM650" s="104"/>
      <c r="VJN650" s="60"/>
      <c r="VJO650" s="61"/>
      <c r="VJP650" s="104"/>
      <c r="VJQ650" s="60"/>
      <c r="VJR650" s="61"/>
      <c r="VJS650" s="104"/>
      <c r="VJT650" s="60"/>
      <c r="VJU650" s="61"/>
      <c r="VJV650" s="104"/>
      <c r="VJW650" s="60"/>
      <c r="VJX650" s="61"/>
      <c r="VJY650" s="104"/>
      <c r="VJZ650" s="60"/>
      <c r="VKA650" s="61"/>
      <c r="VKB650" s="104"/>
      <c r="VKC650" s="60"/>
      <c r="VKD650" s="61"/>
      <c r="VKE650" s="104"/>
      <c r="VKF650" s="60"/>
      <c r="VKG650" s="61"/>
      <c r="VKH650" s="104"/>
      <c r="VKI650" s="60"/>
      <c r="VKJ650" s="61"/>
      <c r="VKK650" s="104"/>
      <c r="VKL650" s="60"/>
      <c r="VKM650" s="61"/>
      <c r="VKN650" s="104"/>
      <c r="VKO650" s="60"/>
      <c r="VKP650" s="61"/>
      <c r="VKQ650" s="104"/>
      <c r="VKR650" s="60"/>
      <c r="VKS650" s="61"/>
      <c r="VKT650" s="104"/>
      <c r="VKU650" s="60"/>
      <c r="VKV650" s="61"/>
      <c r="VKW650" s="104"/>
      <c r="VKX650" s="60"/>
      <c r="VKY650" s="61"/>
      <c r="VKZ650" s="104"/>
      <c r="VLA650" s="60"/>
      <c r="VLB650" s="61"/>
      <c r="VLC650" s="104"/>
      <c r="VLD650" s="60"/>
      <c r="VLE650" s="61"/>
      <c r="VLF650" s="104"/>
      <c r="VLG650" s="60"/>
      <c r="VLH650" s="61"/>
      <c r="VLI650" s="104"/>
      <c r="VLJ650" s="60"/>
      <c r="VLK650" s="61"/>
      <c r="VLL650" s="104"/>
      <c r="VLM650" s="60"/>
      <c r="VLN650" s="61"/>
      <c r="VLO650" s="104"/>
      <c r="VLP650" s="60"/>
      <c r="VLQ650" s="61"/>
      <c r="VLR650" s="104"/>
      <c r="VLS650" s="60"/>
      <c r="VLT650" s="61"/>
      <c r="VLU650" s="104"/>
      <c r="VLV650" s="60"/>
      <c r="VLW650" s="61"/>
      <c r="VLX650" s="104"/>
      <c r="VLY650" s="60"/>
      <c r="VLZ650" s="61"/>
      <c r="VMA650" s="104"/>
      <c r="VMB650" s="60"/>
      <c r="VMC650" s="61"/>
      <c r="VMD650" s="104"/>
      <c r="VME650" s="60"/>
      <c r="VMF650" s="61"/>
      <c r="VMG650" s="104"/>
      <c r="VMH650" s="60"/>
      <c r="VMI650" s="61"/>
      <c r="VMJ650" s="104"/>
      <c r="VMK650" s="60"/>
      <c r="VML650" s="61"/>
      <c r="VMM650" s="104"/>
      <c r="VMN650" s="60"/>
      <c r="VMO650" s="61"/>
      <c r="VMP650" s="104"/>
      <c r="VMQ650" s="60"/>
      <c r="VMR650" s="61"/>
      <c r="VMS650" s="104"/>
      <c r="VMT650" s="60"/>
      <c r="VMU650" s="61"/>
      <c r="VMV650" s="104"/>
      <c r="VMW650" s="60"/>
      <c r="VMX650" s="61"/>
      <c r="VMY650" s="104"/>
      <c r="VMZ650" s="60"/>
      <c r="VNA650" s="61"/>
      <c r="VNB650" s="104"/>
      <c r="VNC650" s="60"/>
      <c r="VND650" s="61"/>
      <c r="VNE650" s="104"/>
      <c r="VNF650" s="60"/>
      <c r="VNG650" s="61"/>
      <c r="VNH650" s="104"/>
      <c r="VNI650" s="60"/>
      <c r="VNJ650" s="61"/>
      <c r="VNK650" s="104"/>
      <c r="VNL650" s="60"/>
      <c r="VNM650" s="61"/>
      <c r="VNN650" s="104"/>
      <c r="VNO650" s="60"/>
      <c r="VNP650" s="61"/>
      <c r="VNQ650" s="104"/>
      <c r="VNR650" s="60"/>
      <c r="VNS650" s="61"/>
      <c r="VNT650" s="104"/>
      <c r="VNU650" s="60"/>
      <c r="VNV650" s="61"/>
      <c r="VNW650" s="104"/>
      <c r="VNX650" s="60"/>
      <c r="VNY650" s="61"/>
      <c r="VNZ650" s="104"/>
      <c r="VOA650" s="60"/>
      <c r="VOB650" s="61"/>
      <c r="VOC650" s="104"/>
      <c r="VOD650" s="60"/>
      <c r="VOE650" s="61"/>
      <c r="VOF650" s="104"/>
      <c r="VOG650" s="60"/>
      <c r="VOH650" s="61"/>
      <c r="VOI650" s="104"/>
      <c r="VOJ650" s="60"/>
      <c r="VOK650" s="61"/>
      <c r="VOL650" s="104"/>
      <c r="VOM650" s="60"/>
      <c r="VON650" s="61"/>
      <c r="VOO650" s="104"/>
      <c r="VOP650" s="60"/>
      <c r="VOQ650" s="61"/>
      <c r="VOR650" s="104"/>
      <c r="VOS650" s="60"/>
      <c r="VOT650" s="61"/>
      <c r="VOU650" s="104"/>
      <c r="VOV650" s="60"/>
      <c r="VOW650" s="61"/>
      <c r="VOX650" s="104"/>
      <c r="VOY650" s="60"/>
      <c r="VOZ650" s="61"/>
      <c r="VPA650" s="104"/>
      <c r="VPB650" s="60"/>
      <c r="VPC650" s="61"/>
      <c r="VPD650" s="104"/>
      <c r="VPE650" s="60"/>
      <c r="VPF650" s="61"/>
      <c r="VPG650" s="104"/>
      <c r="VPH650" s="60"/>
      <c r="VPI650" s="61"/>
      <c r="VPJ650" s="104"/>
      <c r="VPK650" s="60"/>
      <c r="VPL650" s="61"/>
      <c r="VPM650" s="104"/>
      <c r="VPN650" s="60"/>
      <c r="VPO650" s="61"/>
      <c r="VPP650" s="104"/>
      <c r="VPQ650" s="60"/>
      <c r="VPR650" s="61"/>
      <c r="VPS650" s="104"/>
      <c r="VPT650" s="60"/>
      <c r="VPU650" s="61"/>
      <c r="VPV650" s="104"/>
      <c r="VPW650" s="60"/>
      <c r="VPX650" s="61"/>
      <c r="VPY650" s="104"/>
      <c r="VPZ650" s="60"/>
      <c r="VQA650" s="61"/>
      <c r="VQB650" s="104"/>
      <c r="VQC650" s="60"/>
      <c r="VQD650" s="61"/>
      <c r="VQE650" s="104"/>
      <c r="VQF650" s="60"/>
      <c r="VQG650" s="61"/>
      <c r="VQH650" s="104"/>
      <c r="VQI650" s="60"/>
      <c r="VQJ650" s="61"/>
      <c r="VQK650" s="104"/>
      <c r="VQL650" s="60"/>
      <c r="VQM650" s="61"/>
      <c r="VQN650" s="104"/>
      <c r="VQO650" s="60"/>
      <c r="VQP650" s="61"/>
      <c r="VQQ650" s="104"/>
      <c r="VQR650" s="60"/>
      <c r="VQS650" s="61"/>
      <c r="VQT650" s="104"/>
      <c r="VQU650" s="60"/>
      <c r="VQV650" s="61"/>
      <c r="VQW650" s="104"/>
      <c r="VQX650" s="60"/>
      <c r="VQY650" s="61"/>
      <c r="VQZ650" s="104"/>
      <c r="VRA650" s="60"/>
      <c r="VRB650" s="61"/>
      <c r="VRC650" s="104"/>
      <c r="VRD650" s="60"/>
      <c r="VRE650" s="61"/>
      <c r="VRF650" s="104"/>
      <c r="VRG650" s="60"/>
      <c r="VRH650" s="61"/>
      <c r="VRI650" s="104"/>
      <c r="VRJ650" s="60"/>
      <c r="VRK650" s="61"/>
      <c r="VRL650" s="104"/>
      <c r="VRM650" s="60"/>
      <c r="VRN650" s="61"/>
      <c r="VRO650" s="104"/>
      <c r="VRP650" s="60"/>
      <c r="VRQ650" s="61"/>
      <c r="VRR650" s="104"/>
      <c r="VRS650" s="60"/>
      <c r="VRT650" s="61"/>
      <c r="VRU650" s="104"/>
      <c r="VRV650" s="60"/>
      <c r="VRW650" s="61"/>
      <c r="VRX650" s="104"/>
      <c r="VRY650" s="60"/>
      <c r="VRZ650" s="61"/>
      <c r="VSA650" s="104"/>
      <c r="VSB650" s="60"/>
      <c r="VSC650" s="61"/>
      <c r="VSD650" s="104"/>
      <c r="VSE650" s="60"/>
      <c r="VSF650" s="61"/>
      <c r="VSG650" s="104"/>
      <c r="VSH650" s="60"/>
      <c r="VSI650" s="61"/>
      <c r="VSJ650" s="104"/>
      <c r="VSK650" s="60"/>
      <c r="VSL650" s="61"/>
      <c r="VSM650" s="104"/>
      <c r="VSN650" s="60"/>
      <c r="VSO650" s="61"/>
      <c r="VSP650" s="104"/>
      <c r="VSQ650" s="60"/>
      <c r="VSR650" s="61"/>
      <c r="VSS650" s="104"/>
      <c r="VST650" s="60"/>
      <c r="VSU650" s="61"/>
      <c r="VSV650" s="104"/>
      <c r="VSW650" s="60"/>
      <c r="VSX650" s="61"/>
      <c r="VSY650" s="104"/>
      <c r="VSZ650" s="60"/>
      <c r="VTA650" s="61"/>
      <c r="VTB650" s="104"/>
      <c r="VTC650" s="60"/>
      <c r="VTD650" s="61"/>
      <c r="VTE650" s="104"/>
      <c r="VTF650" s="60"/>
      <c r="VTG650" s="61"/>
      <c r="VTH650" s="104"/>
      <c r="VTI650" s="60"/>
      <c r="VTJ650" s="61"/>
      <c r="VTK650" s="104"/>
      <c r="VTL650" s="60"/>
      <c r="VTM650" s="61"/>
      <c r="VTN650" s="104"/>
      <c r="VTO650" s="60"/>
      <c r="VTP650" s="61"/>
      <c r="VTQ650" s="104"/>
      <c r="VTR650" s="60"/>
      <c r="VTS650" s="61"/>
      <c r="VTT650" s="104"/>
      <c r="VTU650" s="60"/>
      <c r="VTV650" s="61"/>
      <c r="VTW650" s="104"/>
      <c r="VTX650" s="60"/>
      <c r="VTY650" s="61"/>
      <c r="VTZ650" s="104"/>
      <c r="VUA650" s="60"/>
      <c r="VUB650" s="61"/>
      <c r="VUC650" s="104"/>
      <c r="VUD650" s="60"/>
      <c r="VUE650" s="61"/>
      <c r="VUF650" s="104"/>
      <c r="VUG650" s="60"/>
      <c r="VUH650" s="61"/>
      <c r="VUI650" s="104"/>
      <c r="VUJ650" s="60"/>
      <c r="VUK650" s="61"/>
      <c r="VUL650" s="104"/>
      <c r="VUM650" s="60"/>
      <c r="VUN650" s="61"/>
      <c r="VUO650" s="104"/>
      <c r="VUP650" s="60"/>
      <c r="VUQ650" s="61"/>
      <c r="VUR650" s="104"/>
      <c r="VUS650" s="60"/>
      <c r="VUT650" s="61"/>
      <c r="VUU650" s="104"/>
      <c r="VUV650" s="60"/>
      <c r="VUW650" s="61"/>
      <c r="VUX650" s="104"/>
      <c r="VUY650" s="60"/>
      <c r="VUZ650" s="61"/>
      <c r="VVA650" s="104"/>
      <c r="VVB650" s="60"/>
      <c r="VVC650" s="61"/>
      <c r="VVD650" s="104"/>
      <c r="VVE650" s="60"/>
      <c r="VVF650" s="61"/>
      <c r="VVG650" s="104"/>
      <c r="VVH650" s="60"/>
      <c r="VVI650" s="61"/>
      <c r="VVJ650" s="104"/>
      <c r="VVK650" s="60"/>
      <c r="VVL650" s="61"/>
      <c r="VVM650" s="104"/>
      <c r="VVN650" s="60"/>
      <c r="VVO650" s="61"/>
      <c r="VVP650" s="104"/>
      <c r="VVQ650" s="60"/>
      <c r="VVR650" s="61"/>
      <c r="VVS650" s="104"/>
      <c r="VVT650" s="60"/>
      <c r="VVU650" s="61"/>
      <c r="VVV650" s="104"/>
      <c r="VVW650" s="60"/>
      <c r="VVX650" s="61"/>
      <c r="VVY650" s="104"/>
      <c r="VVZ650" s="60"/>
      <c r="VWA650" s="61"/>
      <c r="VWB650" s="104"/>
      <c r="VWC650" s="60"/>
      <c r="VWD650" s="61"/>
      <c r="VWE650" s="104"/>
      <c r="VWF650" s="60"/>
      <c r="VWG650" s="61"/>
      <c r="VWH650" s="104"/>
      <c r="VWI650" s="60"/>
      <c r="VWJ650" s="61"/>
      <c r="VWK650" s="104"/>
      <c r="VWL650" s="60"/>
      <c r="VWM650" s="61"/>
      <c r="VWN650" s="104"/>
      <c r="VWO650" s="60"/>
      <c r="VWP650" s="61"/>
      <c r="VWQ650" s="104"/>
      <c r="VWR650" s="60"/>
      <c r="VWS650" s="61"/>
      <c r="VWT650" s="104"/>
      <c r="VWU650" s="60"/>
      <c r="VWV650" s="61"/>
      <c r="VWW650" s="104"/>
      <c r="VWX650" s="60"/>
      <c r="VWY650" s="61"/>
      <c r="VWZ650" s="104"/>
      <c r="VXA650" s="60"/>
      <c r="VXB650" s="61"/>
      <c r="VXC650" s="104"/>
      <c r="VXD650" s="60"/>
      <c r="VXE650" s="61"/>
      <c r="VXF650" s="104"/>
      <c r="VXG650" s="60"/>
      <c r="VXH650" s="61"/>
      <c r="VXI650" s="104"/>
      <c r="VXJ650" s="60"/>
      <c r="VXK650" s="61"/>
      <c r="VXL650" s="104"/>
      <c r="VXM650" s="60"/>
      <c r="VXN650" s="61"/>
      <c r="VXO650" s="104"/>
      <c r="VXP650" s="60"/>
      <c r="VXQ650" s="61"/>
      <c r="VXR650" s="104"/>
      <c r="VXS650" s="60"/>
      <c r="VXT650" s="61"/>
      <c r="VXU650" s="104"/>
      <c r="VXV650" s="60"/>
      <c r="VXW650" s="61"/>
      <c r="VXX650" s="104"/>
      <c r="VXY650" s="60"/>
      <c r="VXZ650" s="61"/>
      <c r="VYA650" s="104"/>
      <c r="VYB650" s="60"/>
      <c r="VYC650" s="61"/>
      <c r="VYD650" s="104"/>
      <c r="VYE650" s="60"/>
      <c r="VYF650" s="61"/>
      <c r="VYG650" s="104"/>
      <c r="VYH650" s="60"/>
      <c r="VYI650" s="61"/>
      <c r="VYJ650" s="104"/>
      <c r="VYK650" s="60"/>
      <c r="VYL650" s="61"/>
      <c r="VYM650" s="104"/>
      <c r="VYN650" s="60"/>
      <c r="VYO650" s="61"/>
      <c r="VYP650" s="104"/>
      <c r="VYQ650" s="60"/>
      <c r="VYR650" s="61"/>
      <c r="VYS650" s="104"/>
      <c r="VYT650" s="60"/>
      <c r="VYU650" s="61"/>
      <c r="VYV650" s="104"/>
      <c r="VYW650" s="60"/>
      <c r="VYX650" s="61"/>
      <c r="VYY650" s="104"/>
      <c r="VYZ650" s="60"/>
      <c r="VZA650" s="61"/>
      <c r="VZB650" s="104"/>
      <c r="VZC650" s="60"/>
      <c r="VZD650" s="61"/>
      <c r="VZE650" s="104"/>
      <c r="VZF650" s="60"/>
      <c r="VZG650" s="61"/>
      <c r="VZH650" s="104"/>
      <c r="VZI650" s="60"/>
      <c r="VZJ650" s="61"/>
      <c r="VZK650" s="104"/>
      <c r="VZL650" s="60"/>
      <c r="VZM650" s="61"/>
      <c r="VZN650" s="104"/>
      <c r="VZO650" s="60"/>
      <c r="VZP650" s="61"/>
      <c r="VZQ650" s="104"/>
      <c r="VZR650" s="60"/>
      <c r="VZS650" s="61"/>
      <c r="VZT650" s="104"/>
      <c r="VZU650" s="60"/>
      <c r="VZV650" s="61"/>
      <c r="VZW650" s="104"/>
      <c r="VZX650" s="60"/>
      <c r="VZY650" s="61"/>
      <c r="VZZ650" s="104"/>
      <c r="WAA650" s="60"/>
      <c r="WAB650" s="61"/>
      <c r="WAC650" s="104"/>
      <c r="WAD650" s="60"/>
      <c r="WAE650" s="61"/>
      <c r="WAF650" s="104"/>
      <c r="WAG650" s="60"/>
      <c r="WAH650" s="61"/>
      <c r="WAI650" s="104"/>
      <c r="WAJ650" s="60"/>
      <c r="WAK650" s="61"/>
      <c r="WAL650" s="104"/>
      <c r="WAM650" s="60"/>
      <c r="WAN650" s="61"/>
      <c r="WAO650" s="104"/>
      <c r="WAP650" s="60"/>
      <c r="WAQ650" s="61"/>
      <c r="WAR650" s="104"/>
      <c r="WAS650" s="60"/>
      <c r="WAT650" s="61"/>
      <c r="WAU650" s="104"/>
      <c r="WAV650" s="60"/>
      <c r="WAW650" s="61"/>
      <c r="WAX650" s="104"/>
      <c r="WAY650" s="60"/>
      <c r="WAZ650" s="61"/>
      <c r="WBA650" s="104"/>
      <c r="WBB650" s="60"/>
      <c r="WBC650" s="61"/>
      <c r="WBD650" s="104"/>
      <c r="WBE650" s="60"/>
      <c r="WBF650" s="61"/>
      <c r="WBG650" s="104"/>
      <c r="WBH650" s="60"/>
      <c r="WBI650" s="61"/>
      <c r="WBJ650" s="104"/>
      <c r="WBK650" s="60"/>
      <c r="WBL650" s="61"/>
      <c r="WBM650" s="104"/>
      <c r="WBN650" s="60"/>
      <c r="WBO650" s="61"/>
      <c r="WBP650" s="104"/>
      <c r="WBQ650" s="60"/>
      <c r="WBR650" s="61"/>
      <c r="WBS650" s="104"/>
      <c r="WBT650" s="60"/>
      <c r="WBU650" s="61"/>
      <c r="WBV650" s="104"/>
      <c r="WBW650" s="60"/>
      <c r="WBX650" s="61"/>
      <c r="WBY650" s="104"/>
      <c r="WBZ650" s="60"/>
      <c r="WCA650" s="61"/>
      <c r="WCB650" s="104"/>
      <c r="WCC650" s="60"/>
      <c r="WCD650" s="61"/>
      <c r="WCE650" s="104"/>
      <c r="WCF650" s="60"/>
      <c r="WCG650" s="61"/>
      <c r="WCH650" s="104"/>
      <c r="WCI650" s="60"/>
      <c r="WCJ650" s="61"/>
      <c r="WCK650" s="104"/>
      <c r="WCL650" s="60"/>
      <c r="WCM650" s="61"/>
      <c r="WCN650" s="104"/>
      <c r="WCO650" s="60"/>
      <c r="WCP650" s="61"/>
      <c r="WCQ650" s="104"/>
      <c r="WCR650" s="60"/>
      <c r="WCS650" s="61"/>
      <c r="WCT650" s="104"/>
      <c r="WCU650" s="60"/>
      <c r="WCV650" s="61"/>
      <c r="WCW650" s="104"/>
      <c r="WCX650" s="60"/>
      <c r="WCY650" s="61"/>
      <c r="WCZ650" s="104"/>
      <c r="WDA650" s="60"/>
      <c r="WDB650" s="61"/>
      <c r="WDC650" s="104"/>
      <c r="WDD650" s="60"/>
      <c r="WDE650" s="61"/>
      <c r="WDF650" s="104"/>
      <c r="WDG650" s="60"/>
      <c r="WDH650" s="61"/>
      <c r="WDI650" s="104"/>
      <c r="WDJ650" s="60"/>
      <c r="WDK650" s="61"/>
      <c r="WDL650" s="104"/>
      <c r="WDM650" s="60"/>
      <c r="WDN650" s="61"/>
      <c r="WDO650" s="104"/>
      <c r="WDP650" s="60"/>
      <c r="WDQ650" s="61"/>
      <c r="WDR650" s="104"/>
      <c r="WDS650" s="60"/>
      <c r="WDT650" s="61"/>
      <c r="WDU650" s="104"/>
      <c r="WDV650" s="60"/>
      <c r="WDW650" s="61"/>
      <c r="WDX650" s="104"/>
      <c r="WDY650" s="60"/>
      <c r="WDZ650" s="61"/>
      <c r="WEA650" s="104"/>
      <c r="WEB650" s="60"/>
      <c r="WEC650" s="61"/>
      <c r="WED650" s="104"/>
      <c r="WEE650" s="60"/>
      <c r="WEF650" s="61"/>
      <c r="WEG650" s="104"/>
      <c r="WEH650" s="60"/>
      <c r="WEI650" s="61"/>
      <c r="WEJ650" s="104"/>
      <c r="WEK650" s="60"/>
      <c r="WEL650" s="61"/>
      <c r="WEM650" s="104"/>
      <c r="WEN650" s="60"/>
      <c r="WEO650" s="61"/>
      <c r="WEP650" s="104"/>
      <c r="WEQ650" s="60"/>
      <c r="WER650" s="61"/>
      <c r="WES650" s="104"/>
      <c r="WET650" s="60"/>
      <c r="WEU650" s="61"/>
      <c r="WEV650" s="104"/>
      <c r="WEW650" s="60"/>
      <c r="WEX650" s="61"/>
      <c r="WEY650" s="104"/>
      <c r="WEZ650" s="60"/>
      <c r="WFA650" s="61"/>
      <c r="WFB650" s="104"/>
      <c r="WFC650" s="60"/>
      <c r="WFD650" s="61"/>
      <c r="WFE650" s="104"/>
      <c r="WFF650" s="60"/>
      <c r="WFG650" s="61"/>
      <c r="WFH650" s="104"/>
      <c r="WFI650" s="60"/>
      <c r="WFJ650" s="61"/>
      <c r="WFK650" s="104"/>
      <c r="WFL650" s="60"/>
      <c r="WFM650" s="61"/>
      <c r="WFN650" s="104"/>
      <c r="WFO650" s="60"/>
      <c r="WFP650" s="61"/>
      <c r="WFQ650" s="104"/>
      <c r="WFR650" s="60"/>
      <c r="WFS650" s="61"/>
      <c r="WFT650" s="104"/>
      <c r="WFU650" s="60"/>
      <c r="WFV650" s="61"/>
      <c r="WFW650" s="104"/>
      <c r="WFX650" s="60"/>
      <c r="WFY650" s="61"/>
      <c r="WFZ650" s="104"/>
      <c r="WGA650" s="60"/>
      <c r="WGB650" s="61"/>
      <c r="WGC650" s="104"/>
      <c r="WGD650" s="60"/>
      <c r="WGE650" s="61"/>
      <c r="WGF650" s="104"/>
      <c r="WGG650" s="60"/>
      <c r="WGH650" s="61"/>
      <c r="WGI650" s="104"/>
      <c r="WGJ650" s="60"/>
      <c r="WGK650" s="61"/>
      <c r="WGL650" s="104"/>
      <c r="WGM650" s="60"/>
      <c r="WGN650" s="61"/>
      <c r="WGO650" s="104"/>
      <c r="WGP650" s="60"/>
      <c r="WGQ650" s="61"/>
      <c r="WGR650" s="104"/>
      <c r="WGS650" s="60"/>
      <c r="WGT650" s="61"/>
      <c r="WGU650" s="104"/>
      <c r="WGV650" s="60"/>
      <c r="WGW650" s="61"/>
      <c r="WGX650" s="104"/>
      <c r="WGY650" s="60"/>
      <c r="WGZ650" s="61"/>
      <c r="WHA650" s="104"/>
      <c r="WHB650" s="60"/>
      <c r="WHC650" s="61"/>
      <c r="WHD650" s="104"/>
      <c r="WHE650" s="60"/>
      <c r="WHF650" s="61"/>
      <c r="WHG650" s="104"/>
      <c r="WHH650" s="60"/>
      <c r="WHI650" s="61"/>
      <c r="WHJ650" s="104"/>
      <c r="WHK650" s="60"/>
      <c r="WHL650" s="61"/>
      <c r="WHM650" s="104"/>
      <c r="WHN650" s="60"/>
      <c r="WHO650" s="61"/>
      <c r="WHP650" s="104"/>
      <c r="WHQ650" s="60"/>
      <c r="WHR650" s="61"/>
      <c r="WHS650" s="104"/>
      <c r="WHT650" s="60"/>
      <c r="WHU650" s="61"/>
      <c r="WHV650" s="104"/>
      <c r="WHW650" s="60"/>
      <c r="WHX650" s="61"/>
      <c r="WHY650" s="104"/>
      <c r="WHZ650" s="60"/>
      <c r="WIA650" s="61"/>
      <c r="WIB650" s="104"/>
      <c r="WIC650" s="60"/>
      <c r="WID650" s="61"/>
      <c r="WIE650" s="104"/>
      <c r="WIF650" s="60"/>
      <c r="WIG650" s="61"/>
      <c r="WIH650" s="104"/>
      <c r="WII650" s="60"/>
      <c r="WIJ650" s="61"/>
      <c r="WIK650" s="104"/>
      <c r="WIL650" s="60"/>
      <c r="WIM650" s="61"/>
      <c r="WIN650" s="104"/>
      <c r="WIO650" s="60"/>
      <c r="WIP650" s="61"/>
      <c r="WIQ650" s="104"/>
      <c r="WIR650" s="60"/>
      <c r="WIS650" s="61"/>
      <c r="WIT650" s="104"/>
      <c r="WIU650" s="60"/>
      <c r="WIV650" s="61"/>
      <c r="WIW650" s="104"/>
      <c r="WIX650" s="60"/>
      <c r="WIY650" s="61"/>
      <c r="WIZ650" s="104"/>
      <c r="WJA650" s="60"/>
      <c r="WJB650" s="61"/>
      <c r="WJC650" s="104"/>
      <c r="WJD650" s="60"/>
      <c r="WJE650" s="61"/>
      <c r="WJF650" s="104"/>
      <c r="WJG650" s="60"/>
      <c r="WJH650" s="61"/>
      <c r="WJI650" s="104"/>
      <c r="WJJ650" s="60"/>
      <c r="WJK650" s="61"/>
      <c r="WJL650" s="104"/>
      <c r="WJM650" s="60"/>
      <c r="WJN650" s="61"/>
      <c r="WJO650" s="104"/>
      <c r="WJP650" s="60"/>
      <c r="WJQ650" s="61"/>
      <c r="WJR650" s="104"/>
      <c r="WJS650" s="60"/>
      <c r="WJT650" s="61"/>
      <c r="WJU650" s="104"/>
      <c r="WJV650" s="60"/>
      <c r="WJW650" s="61"/>
      <c r="WJX650" s="104"/>
      <c r="WJY650" s="60"/>
      <c r="WJZ650" s="61"/>
      <c r="WKA650" s="104"/>
      <c r="WKB650" s="60"/>
      <c r="WKC650" s="61"/>
      <c r="WKD650" s="104"/>
      <c r="WKE650" s="60"/>
      <c r="WKF650" s="61"/>
      <c r="WKG650" s="104"/>
      <c r="WKH650" s="60"/>
      <c r="WKI650" s="61"/>
      <c r="WKJ650" s="104"/>
      <c r="WKK650" s="60"/>
      <c r="WKL650" s="61"/>
      <c r="WKM650" s="104"/>
      <c r="WKN650" s="60"/>
      <c r="WKO650" s="61"/>
      <c r="WKP650" s="104"/>
      <c r="WKQ650" s="60"/>
      <c r="WKR650" s="61"/>
      <c r="WKS650" s="104"/>
      <c r="WKT650" s="60"/>
      <c r="WKU650" s="61"/>
      <c r="WKV650" s="104"/>
      <c r="WKW650" s="60"/>
      <c r="WKX650" s="61"/>
      <c r="WKY650" s="104"/>
      <c r="WKZ650" s="60"/>
      <c r="WLA650" s="61"/>
      <c r="WLB650" s="104"/>
      <c r="WLC650" s="60"/>
      <c r="WLD650" s="61"/>
      <c r="WLE650" s="104"/>
      <c r="WLF650" s="60"/>
      <c r="WLG650" s="61"/>
      <c r="WLH650" s="104"/>
      <c r="WLI650" s="60"/>
      <c r="WLJ650" s="61"/>
      <c r="WLK650" s="104"/>
      <c r="WLL650" s="60"/>
      <c r="WLM650" s="61"/>
      <c r="WLN650" s="104"/>
      <c r="WLO650" s="60"/>
      <c r="WLP650" s="61"/>
      <c r="WLQ650" s="104"/>
      <c r="WLR650" s="60"/>
      <c r="WLS650" s="61"/>
      <c r="WLT650" s="104"/>
      <c r="WLU650" s="60"/>
      <c r="WLV650" s="61"/>
      <c r="WLW650" s="104"/>
      <c r="WLX650" s="60"/>
      <c r="WLY650" s="61"/>
      <c r="WLZ650" s="104"/>
      <c r="WMA650" s="60"/>
      <c r="WMB650" s="61"/>
      <c r="WMC650" s="104"/>
      <c r="WMD650" s="60"/>
      <c r="WME650" s="61"/>
      <c r="WMF650" s="104"/>
      <c r="WMG650" s="60"/>
      <c r="WMH650" s="61"/>
      <c r="WMI650" s="104"/>
      <c r="WMJ650" s="60"/>
      <c r="WMK650" s="61"/>
      <c r="WML650" s="104"/>
      <c r="WMM650" s="60"/>
      <c r="WMN650" s="61"/>
      <c r="WMO650" s="104"/>
      <c r="WMP650" s="60"/>
      <c r="WMQ650" s="61"/>
      <c r="WMR650" s="104"/>
      <c r="WMS650" s="60"/>
      <c r="WMT650" s="61"/>
      <c r="WMU650" s="104"/>
      <c r="WMV650" s="60"/>
      <c r="WMW650" s="61"/>
      <c r="WMX650" s="104"/>
      <c r="WMY650" s="60"/>
      <c r="WMZ650" s="61"/>
      <c r="WNA650" s="104"/>
      <c r="WNB650" s="60"/>
      <c r="WNC650" s="61"/>
      <c r="WND650" s="104"/>
      <c r="WNE650" s="60"/>
      <c r="WNF650" s="61"/>
      <c r="WNG650" s="104"/>
      <c r="WNH650" s="60"/>
      <c r="WNI650" s="61"/>
      <c r="WNJ650" s="104"/>
      <c r="WNK650" s="60"/>
      <c r="WNL650" s="61"/>
      <c r="WNM650" s="104"/>
      <c r="WNN650" s="60"/>
      <c r="WNO650" s="61"/>
      <c r="WNP650" s="104"/>
      <c r="WNQ650" s="60"/>
      <c r="WNR650" s="61"/>
      <c r="WNS650" s="104"/>
      <c r="WNT650" s="60"/>
      <c r="WNU650" s="61"/>
      <c r="WNV650" s="104"/>
      <c r="WNW650" s="60"/>
      <c r="WNX650" s="61"/>
      <c r="WNY650" s="104"/>
      <c r="WNZ650" s="60"/>
      <c r="WOA650" s="61"/>
      <c r="WOB650" s="104"/>
      <c r="WOC650" s="60"/>
      <c r="WOD650" s="61"/>
      <c r="WOE650" s="104"/>
      <c r="WOF650" s="60"/>
      <c r="WOG650" s="61"/>
      <c r="WOH650" s="104"/>
      <c r="WOI650" s="60"/>
      <c r="WOJ650" s="61"/>
      <c r="WOK650" s="104"/>
      <c r="WOL650" s="60"/>
      <c r="WOM650" s="61"/>
      <c r="WON650" s="104"/>
      <c r="WOO650" s="60"/>
      <c r="WOP650" s="61"/>
      <c r="WOQ650" s="104"/>
      <c r="WOR650" s="60"/>
      <c r="WOS650" s="61"/>
      <c r="WOT650" s="104"/>
      <c r="WOU650" s="60"/>
      <c r="WOV650" s="61"/>
      <c r="WOW650" s="104"/>
      <c r="WOX650" s="60"/>
      <c r="WOY650" s="61"/>
      <c r="WOZ650" s="104"/>
      <c r="WPA650" s="60"/>
      <c r="WPB650" s="61"/>
      <c r="WPC650" s="104"/>
      <c r="WPD650" s="60"/>
      <c r="WPE650" s="61"/>
      <c r="WPF650" s="104"/>
      <c r="WPG650" s="60"/>
      <c r="WPH650" s="61"/>
      <c r="WPI650" s="104"/>
      <c r="WPJ650" s="60"/>
      <c r="WPK650" s="61"/>
      <c r="WPL650" s="104"/>
      <c r="WPM650" s="60"/>
      <c r="WPN650" s="61"/>
      <c r="WPO650" s="104"/>
      <c r="WPP650" s="60"/>
      <c r="WPQ650" s="61"/>
      <c r="WPR650" s="104"/>
      <c r="WPS650" s="60"/>
      <c r="WPT650" s="61"/>
      <c r="WPU650" s="104"/>
      <c r="WPV650" s="60"/>
      <c r="WPW650" s="61"/>
      <c r="WPX650" s="104"/>
      <c r="WPY650" s="60"/>
      <c r="WPZ650" s="61"/>
      <c r="WQA650" s="104"/>
      <c r="WQB650" s="60"/>
      <c r="WQC650" s="61"/>
      <c r="WQD650" s="104"/>
      <c r="WQE650" s="60"/>
      <c r="WQF650" s="61"/>
      <c r="WQG650" s="104"/>
      <c r="WQH650" s="60"/>
      <c r="WQI650" s="61"/>
      <c r="WQJ650" s="104"/>
      <c r="WQK650" s="60"/>
      <c r="WQL650" s="61"/>
      <c r="WQM650" s="104"/>
      <c r="WQN650" s="60"/>
      <c r="WQO650" s="61"/>
      <c r="WQP650" s="104"/>
      <c r="WQQ650" s="60"/>
      <c r="WQR650" s="61"/>
      <c r="WQS650" s="104"/>
      <c r="WQT650" s="60"/>
      <c r="WQU650" s="61"/>
      <c r="WQV650" s="104"/>
      <c r="WQW650" s="60"/>
      <c r="WQX650" s="61"/>
      <c r="WQY650" s="104"/>
      <c r="WQZ650" s="60"/>
      <c r="WRA650" s="61"/>
      <c r="WRB650" s="104"/>
      <c r="WRC650" s="60"/>
      <c r="WRD650" s="61"/>
      <c r="WRE650" s="104"/>
      <c r="WRF650" s="60"/>
      <c r="WRG650" s="61"/>
      <c r="WRH650" s="104"/>
      <c r="WRI650" s="60"/>
      <c r="WRJ650" s="61"/>
      <c r="WRK650" s="104"/>
      <c r="WRL650" s="60"/>
      <c r="WRM650" s="61"/>
      <c r="WRN650" s="104"/>
      <c r="WRO650" s="60"/>
      <c r="WRP650" s="61"/>
      <c r="WRQ650" s="104"/>
      <c r="WRR650" s="60"/>
      <c r="WRS650" s="61"/>
      <c r="WRT650" s="104"/>
      <c r="WRU650" s="60"/>
      <c r="WRV650" s="61"/>
      <c r="WRW650" s="104"/>
      <c r="WRX650" s="60"/>
      <c r="WRY650" s="61"/>
      <c r="WRZ650" s="104"/>
      <c r="WSA650" s="60"/>
      <c r="WSB650" s="61"/>
      <c r="WSC650" s="104"/>
      <c r="WSD650" s="60"/>
      <c r="WSE650" s="61"/>
      <c r="WSF650" s="104"/>
      <c r="WSG650" s="60"/>
      <c r="WSH650" s="61"/>
      <c r="WSI650" s="104"/>
      <c r="WSJ650" s="60"/>
      <c r="WSK650" s="61"/>
      <c r="WSL650" s="104"/>
      <c r="WSM650" s="60"/>
      <c r="WSN650" s="61"/>
      <c r="WSO650" s="104"/>
      <c r="WSP650" s="60"/>
      <c r="WSQ650" s="61"/>
      <c r="WSR650" s="104"/>
      <c r="WSS650" s="60"/>
      <c r="WST650" s="61"/>
      <c r="WSU650" s="104"/>
      <c r="WSV650" s="60"/>
      <c r="WSW650" s="61"/>
      <c r="WSX650" s="104"/>
      <c r="WSY650" s="60"/>
      <c r="WSZ650" s="61"/>
      <c r="WTA650" s="104"/>
      <c r="WTB650" s="60"/>
      <c r="WTC650" s="61"/>
      <c r="WTD650" s="104"/>
      <c r="WTE650" s="60"/>
      <c r="WTF650" s="61"/>
      <c r="WTG650" s="104"/>
      <c r="WTH650" s="60"/>
      <c r="WTI650" s="61"/>
      <c r="WTJ650" s="104"/>
      <c r="WTK650" s="60"/>
      <c r="WTL650" s="61"/>
      <c r="WTM650" s="104"/>
      <c r="WTN650" s="60"/>
      <c r="WTO650" s="61"/>
      <c r="WTP650" s="104"/>
      <c r="WTQ650" s="60"/>
      <c r="WTR650" s="61"/>
      <c r="WTS650" s="104"/>
      <c r="WTT650" s="60"/>
      <c r="WTU650" s="61"/>
      <c r="WTV650" s="104"/>
      <c r="WTW650" s="60"/>
      <c r="WTX650" s="61"/>
      <c r="WTY650" s="104"/>
      <c r="WTZ650" s="60"/>
      <c r="WUA650" s="61"/>
      <c r="WUB650" s="104"/>
      <c r="WUC650" s="60"/>
      <c r="WUD650" s="61"/>
      <c r="WUE650" s="104"/>
      <c r="WUF650" s="60"/>
      <c r="WUG650" s="61"/>
      <c r="WUH650" s="104"/>
      <c r="WUI650" s="60"/>
      <c r="WUJ650" s="61"/>
      <c r="WUK650" s="104"/>
      <c r="WUL650" s="60"/>
      <c r="WUM650" s="61"/>
      <c r="WUN650" s="104"/>
      <c r="WUO650" s="60"/>
      <c r="WUP650" s="61"/>
      <c r="WUQ650" s="104"/>
      <c r="WUR650" s="60"/>
      <c r="WUS650" s="61"/>
      <c r="WUT650" s="104"/>
      <c r="WUU650" s="60"/>
      <c r="WUV650" s="61"/>
      <c r="WUW650" s="104"/>
      <c r="WUX650" s="60"/>
      <c r="WUY650" s="61"/>
      <c r="WUZ650" s="104"/>
      <c r="WVA650" s="60"/>
      <c r="WVB650" s="61"/>
      <c r="WVC650" s="104"/>
      <c r="WVD650" s="60"/>
      <c r="WVE650" s="61"/>
      <c r="WVF650" s="104"/>
      <c r="WVG650" s="60"/>
      <c r="WVH650" s="61"/>
      <c r="WVI650" s="104"/>
      <c r="WVJ650" s="60"/>
      <c r="WVK650" s="61"/>
      <c r="WVL650" s="104"/>
      <c r="WVM650" s="60"/>
      <c r="WVN650" s="61"/>
      <c r="WVO650" s="104"/>
      <c r="WVP650" s="60"/>
      <c r="WVQ650" s="61"/>
      <c r="WVR650" s="104"/>
      <c r="WVS650" s="60"/>
      <c r="WVT650" s="61"/>
      <c r="WVU650" s="104"/>
      <c r="WVV650" s="60"/>
      <c r="WVW650" s="61"/>
      <c r="WVX650" s="104"/>
      <c r="WVY650" s="60"/>
      <c r="WVZ650" s="61"/>
      <c r="WWA650" s="104"/>
      <c r="WWB650" s="60"/>
      <c r="WWC650" s="61"/>
      <c r="WWD650" s="104"/>
      <c r="WWE650" s="60"/>
      <c r="WWF650" s="61"/>
      <c r="WWG650" s="104"/>
      <c r="WWH650" s="60"/>
      <c r="WWI650" s="61"/>
      <c r="WWJ650" s="104"/>
      <c r="WWK650" s="60"/>
      <c r="WWL650" s="61"/>
      <c r="WWM650" s="104"/>
      <c r="WWN650" s="60"/>
      <c r="WWO650" s="61"/>
      <c r="WWP650" s="104"/>
      <c r="WWQ650" s="60"/>
      <c r="WWR650" s="61"/>
      <c r="WWS650" s="104"/>
      <c r="WWT650" s="60"/>
      <c r="WWU650" s="61"/>
      <c r="WWV650" s="104"/>
      <c r="WWW650" s="60"/>
      <c r="WWX650" s="61"/>
      <c r="WWY650" s="104"/>
      <c r="WWZ650" s="60"/>
      <c r="WXA650" s="61"/>
      <c r="WXB650" s="104"/>
      <c r="WXC650" s="60"/>
      <c r="WXD650" s="61"/>
      <c r="WXE650" s="104"/>
      <c r="WXF650" s="60"/>
      <c r="WXG650" s="61"/>
      <c r="WXH650" s="104"/>
      <c r="WXI650" s="60"/>
      <c r="WXJ650" s="61"/>
      <c r="WXK650" s="104"/>
      <c r="WXL650" s="60"/>
      <c r="WXM650" s="61"/>
      <c r="WXN650" s="104"/>
      <c r="WXO650" s="60"/>
      <c r="WXP650" s="61"/>
      <c r="WXQ650" s="104"/>
      <c r="WXR650" s="60"/>
      <c r="WXS650" s="61"/>
      <c r="WXT650" s="104"/>
      <c r="WXU650" s="60"/>
      <c r="WXV650" s="61"/>
      <c r="WXW650" s="104"/>
      <c r="WXX650" s="60"/>
      <c r="WXY650" s="61"/>
      <c r="WXZ650" s="104"/>
      <c r="WYA650" s="60"/>
      <c r="WYB650" s="61"/>
      <c r="WYC650" s="104"/>
      <c r="WYD650" s="60"/>
      <c r="WYE650" s="61"/>
      <c r="WYF650" s="104"/>
      <c r="WYG650" s="60"/>
      <c r="WYH650" s="61"/>
      <c r="WYI650" s="104"/>
      <c r="WYJ650" s="60"/>
      <c r="WYK650" s="61"/>
      <c r="WYL650" s="104"/>
      <c r="WYM650" s="60"/>
      <c r="WYN650" s="61"/>
      <c r="WYO650" s="104"/>
      <c r="WYP650" s="60"/>
      <c r="WYQ650" s="61"/>
      <c r="WYR650" s="104"/>
      <c r="WYS650" s="60"/>
      <c r="WYT650" s="61"/>
      <c r="WYU650" s="104"/>
      <c r="WYV650" s="60"/>
      <c r="WYW650" s="61"/>
      <c r="WYX650" s="104"/>
      <c r="WYY650" s="60"/>
      <c r="WYZ650" s="61"/>
      <c r="WZA650" s="104"/>
      <c r="WZB650" s="60"/>
      <c r="WZC650" s="61"/>
      <c r="WZD650" s="104"/>
      <c r="WZE650" s="60"/>
      <c r="WZF650" s="61"/>
      <c r="WZG650" s="104"/>
      <c r="WZH650" s="60"/>
      <c r="WZI650" s="61"/>
      <c r="WZJ650" s="104"/>
      <c r="WZK650" s="60"/>
      <c r="WZL650" s="61"/>
      <c r="WZM650" s="104"/>
      <c r="WZN650" s="60"/>
      <c r="WZO650" s="61"/>
      <c r="WZP650" s="104"/>
      <c r="WZQ650" s="60"/>
      <c r="WZR650" s="61"/>
      <c r="WZS650" s="104"/>
      <c r="WZT650" s="60"/>
      <c r="WZU650" s="61"/>
      <c r="WZV650" s="104"/>
      <c r="WZW650" s="60"/>
      <c r="WZX650" s="61"/>
      <c r="WZY650" s="104"/>
      <c r="WZZ650" s="60"/>
      <c r="XAA650" s="61"/>
      <c r="XAB650" s="104"/>
      <c r="XAC650" s="60"/>
      <c r="XAD650" s="61"/>
      <c r="XAE650" s="104"/>
      <c r="XAF650" s="60"/>
      <c r="XAG650" s="61"/>
      <c r="XAH650" s="104"/>
      <c r="XAI650" s="60"/>
      <c r="XAJ650" s="61"/>
      <c r="XAK650" s="104"/>
      <c r="XAL650" s="60"/>
      <c r="XAM650" s="61"/>
      <c r="XAN650" s="104"/>
      <c r="XAO650" s="60"/>
      <c r="XAP650" s="61"/>
      <c r="XAQ650" s="104"/>
      <c r="XAR650" s="60"/>
      <c r="XAS650" s="61"/>
      <c r="XAT650" s="104"/>
      <c r="XAU650" s="60"/>
      <c r="XAV650" s="61"/>
      <c r="XAW650" s="104"/>
      <c r="XAX650" s="60"/>
      <c r="XAY650" s="61"/>
      <c r="XAZ650" s="104"/>
      <c r="XBA650" s="60"/>
      <c r="XBB650" s="61"/>
      <c r="XBC650" s="104"/>
      <c r="XBD650" s="60"/>
      <c r="XBE650" s="61"/>
      <c r="XBF650" s="104"/>
      <c r="XBG650" s="60"/>
      <c r="XBH650" s="61"/>
      <c r="XBI650" s="104"/>
      <c r="XBJ650" s="60"/>
      <c r="XBK650" s="61"/>
      <c r="XBL650" s="104"/>
      <c r="XBM650" s="60"/>
      <c r="XBN650" s="61"/>
      <c r="XBO650" s="104"/>
      <c r="XBP650" s="60"/>
      <c r="XBQ650" s="61"/>
      <c r="XBR650" s="104"/>
      <c r="XBS650" s="60"/>
      <c r="XBT650" s="61"/>
      <c r="XBU650" s="104"/>
      <c r="XBV650" s="60"/>
      <c r="XBW650" s="61"/>
      <c r="XBX650" s="104"/>
      <c r="XBY650" s="60"/>
      <c r="XBZ650" s="61"/>
      <c r="XCA650" s="104"/>
      <c r="XCB650" s="60"/>
      <c r="XCC650" s="61"/>
      <c r="XCD650" s="104"/>
      <c r="XCE650" s="60"/>
      <c r="XCF650" s="61"/>
      <c r="XCG650" s="104"/>
      <c r="XCH650" s="60"/>
      <c r="XCI650" s="61"/>
      <c r="XCJ650" s="104"/>
      <c r="XCK650" s="60"/>
      <c r="XCL650" s="61"/>
      <c r="XCM650" s="104"/>
      <c r="XCN650" s="60"/>
      <c r="XCO650" s="61"/>
      <c r="XCP650" s="104"/>
      <c r="XCQ650" s="60"/>
      <c r="XCR650" s="61"/>
      <c r="XCS650" s="104"/>
      <c r="XCT650" s="60"/>
      <c r="XCU650" s="61"/>
      <c r="XCV650" s="104"/>
      <c r="XCW650" s="60"/>
      <c r="XCX650" s="61"/>
      <c r="XCY650" s="104"/>
      <c r="XCZ650" s="60"/>
      <c r="XDA650" s="61"/>
      <c r="XDB650" s="104"/>
      <c r="XDC650" s="60"/>
      <c r="XDD650" s="61"/>
      <c r="XDE650" s="104"/>
      <c r="XDF650" s="60"/>
      <c r="XDG650" s="61"/>
      <c r="XDH650" s="104"/>
      <c r="XDI650" s="60"/>
      <c r="XDJ650" s="61"/>
      <c r="XDK650" s="104"/>
      <c r="XDL650" s="60"/>
      <c r="XDM650" s="61"/>
      <c r="XDN650" s="104"/>
      <c r="XDO650" s="60"/>
      <c r="XDP650" s="61"/>
      <c r="XDQ650" s="104"/>
      <c r="XDR650" s="60"/>
      <c r="XDS650" s="61"/>
      <c r="XDT650" s="104"/>
      <c r="XDU650" s="60"/>
      <c r="XDV650" s="61"/>
      <c r="XDW650" s="104"/>
      <c r="XDX650" s="60"/>
      <c r="XDY650" s="61"/>
      <c r="XDZ650" s="104"/>
      <c r="XEA650" s="60"/>
      <c r="XEB650" s="61"/>
      <c r="XEC650" s="104"/>
      <c r="XED650" s="60"/>
      <c r="XEE650" s="61"/>
      <c r="XEF650" s="104"/>
      <c r="XEG650" s="60"/>
      <c r="XEH650" s="61"/>
      <c r="XEI650" s="104"/>
      <c r="XEJ650" s="60"/>
      <c r="XEK650" s="61"/>
      <c r="XEL650" s="104"/>
      <c r="XEM650" s="60"/>
      <c r="XEN650" s="61"/>
      <c r="XEO650" s="104"/>
      <c r="XEP650" s="60"/>
      <c r="XEQ650" s="61"/>
      <c r="XER650" s="104"/>
      <c r="XES650" s="60"/>
      <c r="XET650" s="61"/>
      <c r="XEU650" s="104"/>
      <c r="XEV650" s="60"/>
      <c r="XEW650" s="61"/>
      <c r="XEX650" s="104"/>
      <c r="XEY650" s="60"/>
      <c r="XEZ650" s="61"/>
      <c r="XFA650" s="104"/>
      <c r="XFB650" s="60"/>
      <c r="XFC650" s="61"/>
      <c r="XFD650" s="104"/>
    </row>
    <row r="651" spans="1:16384" s="260" customFormat="1" ht="18" customHeight="1">
      <c r="A651" s="121"/>
      <c r="B651" s="107"/>
      <c r="C651" s="108"/>
      <c r="D651" s="105"/>
      <c r="E651" s="43" t="s">
        <v>329</v>
      </c>
      <c r="F651" s="44" t="s">
        <v>347</v>
      </c>
      <c r="G651" s="272">
        <v>1</v>
      </c>
      <c r="H651" s="70">
        <v>30</v>
      </c>
      <c r="I651" s="79">
        <v>0</v>
      </c>
      <c r="J651" s="106">
        <v>40</v>
      </c>
      <c r="K651" s="87">
        <f t="shared" ref="K651:K669" si="47">IF(OR(LEFT(E651,2)="ĐA",LEFT(E651,2)="DA",LEFT(E651,5)="Đồ án",LEFT(E651,5)="Đồán ",LEFT(E651,9)="Sinh hoạt",LEFT(E651,9)="sinh hoạt",LEFT(E651,6)="Cố vấn",LEFT(E651,6)="cố vấn",LEFT(E651,4)="cvht",LEFT(E651,4)="CVHT",LEFT(E651,4)="shcn",LEFT(E651,4)="SHCN"),0,(IF(AND(H651&gt;0,J651&gt;0),IF(J651&gt;60,1.3,IF(J651&gt;35,1.2,1)),0)))</f>
        <v>1.2</v>
      </c>
      <c r="L651" s="87">
        <f t="shared" ref="L651:L669" si="48">IF(OR(LEFT(E651,2)="ĐA",LEFT(E651,2)="DA",LEFT(E651,5)="Đồ án",LEFT(E651,5)="Đồán "),0,IF(AND(J651&gt;0,I651&gt;0),IF(AND(OR(LEFT(E651,4)="GDQP",LEFT(E651,4)="gdqp",LEFT(E651,19)="Giáo dục quốc phòng"),J651&gt;50),1.3,IF(J651&gt;35,1.2,IF(J651&gt;29,1.1,1))),0))</f>
        <v>0</v>
      </c>
      <c r="M651" s="46">
        <f t="shared" ref="M651:M669" si="49">ROUND(IF(OR(LEFT(E651,2)="ĐA",LEFT(E651,2)="DA",LEFT(E651,5)="Đồ án",LEFT(E651,5)="Đồán "),J651*0.5,(IF(H651&gt;0,H651*K651,"0")+IF(I651&gt;0,(I651*0.75)*L651,"0"))),1)</f>
        <v>36</v>
      </c>
      <c r="N651" s="352"/>
      <c r="O651" s="354"/>
      <c r="P651" s="356"/>
      <c r="Q651" s="354"/>
      <c r="R651" s="356"/>
      <c r="S651" s="350"/>
      <c r="T651" s="347"/>
      <c r="U651" s="350"/>
      <c r="V651" s="347"/>
      <c r="W651" s="262"/>
      <c r="X651" s="347"/>
      <c r="Y651" s="347"/>
      <c r="Z651" s="347"/>
      <c r="AA651" s="347"/>
      <c r="AB651" s="347"/>
      <c r="AC651" s="347"/>
      <c r="AD651" s="83"/>
    </row>
    <row r="652" spans="1:16384" s="260" customFormat="1" ht="18" customHeight="1">
      <c r="A652" s="121"/>
      <c r="B652" s="107"/>
      <c r="C652" s="108"/>
      <c r="D652" s="105"/>
      <c r="E652" s="43" t="s">
        <v>329</v>
      </c>
      <c r="F652" s="44" t="s">
        <v>348</v>
      </c>
      <c r="G652" s="272">
        <v>1</v>
      </c>
      <c r="H652" s="70">
        <v>30</v>
      </c>
      <c r="I652" s="79">
        <v>0</v>
      </c>
      <c r="J652" s="106">
        <v>40</v>
      </c>
      <c r="K652" s="87">
        <f t="shared" si="47"/>
        <v>1.2</v>
      </c>
      <c r="L652" s="87">
        <f t="shared" si="48"/>
        <v>0</v>
      </c>
      <c r="M652" s="46">
        <f t="shared" si="49"/>
        <v>36</v>
      </c>
      <c r="N652" s="352"/>
      <c r="O652" s="354"/>
      <c r="P652" s="356"/>
      <c r="Q652" s="354"/>
      <c r="R652" s="356"/>
      <c r="S652" s="350"/>
      <c r="T652" s="347"/>
      <c r="U652" s="350"/>
      <c r="V652" s="347"/>
      <c r="W652" s="262"/>
      <c r="X652" s="347"/>
      <c r="Y652" s="347"/>
      <c r="Z652" s="347"/>
      <c r="AA652" s="347"/>
      <c r="AB652" s="347"/>
      <c r="AC652" s="347"/>
      <c r="AD652" s="83"/>
    </row>
    <row r="653" spans="1:16384" s="260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>
        <f t="shared" si="47"/>
        <v>0</v>
      </c>
      <c r="L653" s="87">
        <f t="shared" si="48"/>
        <v>0</v>
      </c>
      <c r="M653" s="46">
        <f t="shared" si="49"/>
        <v>0</v>
      </c>
      <c r="N653" s="352"/>
      <c r="O653" s="354"/>
      <c r="P653" s="356"/>
      <c r="Q653" s="354"/>
      <c r="R653" s="356"/>
      <c r="S653" s="350"/>
      <c r="T653" s="347"/>
      <c r="U653" s="350"/>
      <c r="V653" s="347"/>
      <c r="W653" s="262"/>
      <c r="X653" s="347"/>
      <c r="Y653" s="347"/>
      <c r="Z653" s="347"/>
      <c r="AA653" s="347"/>
      <c r="AB653" s="347"/>
      <c r="AC653" s="347"/>
      <c r="AD653" s="83"/>
    </row>
    <row r="654" spans="1:16384" s="260" customFormat="1" ht="18" hidden="1" customHeight="1">
      <c r="A654" s="121"/>
      <c r="B654" s="107"/>
      <c r="C654" s="108"/>
      <c r="D654" s="105"/>
      <c r="E654" s="43"/>
      <c r="F654" s="44"/>
      <c r="G654" s="272"/>
      <c r="H654" s="70"/>
      <c r="I654" s="79"/>
      <c r="J654" s="106"/>
      <c r="K654" s="87">
        <f t="shared" si="47"/>
        <v>0</v>
      </c>
      <c r="L654" s="87">
        <f t="shared" si="48"/>
        <v>0</v>
      </c>
      <c r="M654" s="46">
        <f t="shared" si="49"/>
        <v>0</v>
      </c>
      <c r="N654" s="352"/>
      <c r="O654" s="354"/>
      <c r="P654" s="356"/>
      <c r="Q654" s="354"/>
      <c r="R654" s="356"/>
      <c r="S654" s="350"/>
      <c r="T654" s="347"/>
      <c r="U654" s="350"/>
      <c r="V654" s="347"/>
      <c r="W654" s="262"/>
      <c r="X654" s="347"/>
      <c r="Y654" s="347"/>
      <c r="Z654" s="347"/>
      <c r="AA654" s="347"/>
      <c r="AB654" s="347"/>
      <c r="AC654" s="347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7"/>
        <v>0</v>
      </c>
      <c r="L655" s="87">
        <f t="shared" si="48"/>
        <v>0</v>
      </c>
      <c r="M655" s="46">
        <f t="shared" si="49"/>
        <v>0</v>
      </c>
      <c r="N655" s="352"/>
      <c r="O655" s="354"/>
      <c r="P655" s="356"/>
      <c r="Q655" s="354"/>
      <c r="R655" s="356"/>
      <c r="S655" s="350"/>
      <c r="T655" s="347"/>
      <c r="U655" s="350"/>
      <c r="V655" s="347"/>
      <c r="W655" s="262"/>
      <c r="X655" s="347"/>
      <c r="Y655" s="347"/>
      <c r="Z655" s="347"/>
      <c r="AA655" s="347"/>
      <c r="AB655" s="347"/>
      <c r="AC655" s="347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7"/>
        <v>0</v>
      </c>
      <c r="L656" s="87">
        <f t="shared" si="48"/>
        <v>0</v>
      </c>
      <c r="M656" s="46">
        <f t="shared" si="49"/>
        <v>0</v>
      </c>
      <c r="N656" s="352"/>
      <c r="O656" s="354"/>
      <c r="P656" s="356"/>
      <c r="Q656" s="354"/>
      <c r="R656" s="356"/>
      <c r="S656" s="350"/>
      <c r="T656" s="347"/>
      <c r="U656" s="350"/>
      <c r="V656" s="347"/>
      <c r="W656" s="262"/>
      <c r="X656" s="347"/>
      <c r="Y656" s="347"/>
      <c r="Z656" s="347"/>
      <c r="AA656" s="347"/>
      <c r="AB656" s="347"/>
      <c r="AC656" s="347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7"/>
        <v>0</v>
      </c>
      <c r="L657" s="87">
        <f t="shared" si="48"/>
        <v>0</v>
      </c>
      <c r="M657" s="46">
        <f t="shared" si="49"/>
        <v>0</v>
      </c>
      <c r="N657" s="352"/>
      <c r="O657" s="354"/>
      <c r="P657" s="356"/>
      <c r="Q657" s="354"/>
      <c r="R657" s="356"/>
      <c r="S657" s="350"/>
      <c r="T657" s="347"/>
      <c r="U657" s="350"/>
      <c r="V657" s="347"/>
      <c r="W657" s="262"/>
      <c r="X657" s="347"/>
      <c r="Y657" s="347"/>
      <c r="Z657" s="347"/>
      <c r="AA657" s="347"/>
      <c r="AB657" s="347"/>
      <c r="AC657" s="347"/>
      <c r="AD657" s="83"/>
    </row>
    <row r="658" spans="1:30" s="260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>
        <f t="shared" si="47"/>
        <v>0</v>
      </c>
      <c r="L658" s="87">
        <f t="shared" si="48"/>
        <v>0</v>
      </c>
      <c r="M658" s="46">
        <f t="shared" si="49"/>
        <v>0</v>
      </c>
      <c r="N658" s="352"/>
      <c r="O658" s="354"/>
      <c r="P658" s="356"/>
      <c r="Q658" s="354"/>
      <c r="R658" s="356"/>
      <c r="S658" s="350"/>
      <c r="T658" s="347"/>
      <c r="U658" s="350"/>
      <c r="V658" s="347"/>
      <c r="W658" s="262"/>
      <c r="X658" s="347"/>
      <c r="Y658" s="347"/>
      <c r="Z658" s="347"/>
      <c r="AA658" s="347"/>
      <c r="AB658" s="347"/>
      <c r="AC658" s="347"/>
      <c r="AD658" s="83"/>
    </row>
    <row r="659" spans="1:30" s="260" customFormat="1" ht="18" hidden="1" customHeight="1">
      <c r="A659" s="121"/>
      <c r="B659" s="107"/>
      <c r="C659" s="108"/>
      <c r="D659" s="105"/>
      <c r="E659" s="43"/>
      <c r="F659" s="44"/>
      <c r="G659" s="272"/>
      <c r="H659" s="70"/>
      <c r="I659" s="79"/>
      <c r="J659" s="106"/>
      <c r="K659" s="87">
        <f t="shared" si="47"/>
        <v>0</v>
      </c>
      <c r="L659" s="87">
        <f t="shared" si="48"/>
        <v>0</v>
      </c>
      <c r="M659" s="46">
        <f t="shared" si="49"/>
        <v>0</v>
      </c>
      <c r="N659" s="352"/>
      <c r="O659" s="354"/>
      <c r="P659" s="356"/>
      <c r="Q659" s="354"/>
      <c r="R659" s="356"/>
      <c r="S659" s="350"/>
      <c r="T659" s="347"/>
      <c r="U659" s="350"/>
      <c r="V659" s="347"/>
      <c r="W659" s="262"/>
      <c r="X659" s="347"/>
      <c r="Y659" s="347"/>
      <c r="Z659" s="347"/>
      <c r="AA659" s="347"/>
      <c r="AB659" s="347"/>
      <c r="AC659" s="347"/>
      <c r="AD659" s="83"/>
    </row>
    <row r="660" spans="1:30" ht="18" customHeight="1">
      <c r="A660" s="104">
        <v>37</v>
      </c>
      <c r="B660" s="60" t="s">
        <v>527</v>
      </c>
      <c r="C660" s="61"/>
      <c r="D660" s="64"/>
      <c r="E660" s="43" t="s">
        <v>425</v>
      </c>
      <c r="F660" s="44" t="s">
        <v>324</v>
      </c>
      <c r="G660" s="86">
        <v>2</v>
      </c>
      <c r="H660" s="70">
        <v>30</v>
      </c>
      <c r="I660" s="79">
        <v>30</v>
      </c>
      <c r="J660" s="106">
        <v>40</v>
      </c>
      <c r="K660" s="87">
        <f t="shared" si="47"/>
        <v>1.2</v>
      </c>
      <c r="L660" s="87">
        <f t="shared" si="48"/>
        <v>1.2</v>
      </c>
      <c r="M660" s="46">
        <f t="shared" si="49"/>
        <v>63</v>
      </c>
      <c r="N660" s="351"/>
      <c r="O660" s="353"/>
      <c r="P660" s="355">
        <f>SUM(M660:M667)</f>
        <v>639</v>
      </c>
      <c r="Q660" s="353"/>
      <c r="R660" s="355"/>
      <c r="S660" s="349"/>
      <c r="T660" s="353"/>
      <c r="U660" s="349"/>
      <c r="V660" s="353"/>
      <c r="W660" s="261"/>
      <c r="X660" s="353"/>
      <c r="Y660" s="355"/>
      <c r="Z660" s="394"/>
      <c r="AA660" s="394"/>
      <c r="AB660" s="395"/>
      <c r="AC660" s="400">
        <f>P660</f>
        <v>639</v>
      </c>
      <c r="AD660" s="83"/>
    </row>
    <row r="661" spans="1:30" ht="18" customHeight="1">
      <c r="A661" s="90"/>
      <c r="B661" s="109"/>
      <c r="C661" s="110"/>
      <c r="D661" s="64"/>
      <c r="E661" s="92" t="s">
        <v>425</v>
      </c>
      <c r="F661" s="44" t="s">
        <v>325</v>
      </c>
      <c r="G661" s="69">
        <v>2</v>
      </c>
      <c r="H661" s="70">
        <v>30</v>
      </c>
      <c r="I661" s="79">
        <v>30</v>
      </c>
      <c r="J661" s="106">
        <v>40</v>
      </c>
      <c r="K661" s="87">
        <f t="shared" si="47"/>
        <v>1.2</v>
      </c>
      <c r="L661" s="87">
        <f t="shared" si="48"/>
        <v>1.2</v>
      </c>
      <c r="M661" s="46">
        <f t="shared" si="49"/>
        <v>63</v>
      </c>
      <c r="N661" s="352"/>
      <c r="O661" s="354"/>
      <c r="P661" s="356"/>
      <c r="Q661" s="354"/>
      <c r="R661" s="356"/>
      <c r="S661" s="350"/>
      <c r="T661" s="354"/>
      <c r="U661" s="350"/>
      <c r="V661" s="354"/>
      <c r="W661" s="262"/>
      <c r="X661" s="354"/>
      <c r="Y661" s="356"/>
      <c r="Z661" s="397"/>
      <c r="AA661" s="397"/>
      <c r="AB661" s="396"/>
      <c r="AC661" s="347"/>
      <c r="AD661" s="83"/>
    </row>
    <row r="662" spans="1:30" ht="18" customHeight="1">
      <c r="A662" s="90"/>
      <c r="B662" s="107"/>
      <c r="C662" s="108"/>
      <c r="D662" s="105"/>
      <c r="E662" s="92" t="s">
        <v>334</v>
      </c>
      <c r="F662" s="44" t="s">
        <v>243</v>
      </c>
      <c r="G662" s="69">
        <v>2</v>
      </c>
      <c r="H662" s="70">
        <v>30</v>
      </c>
      <c r="I662" s="79">
        <v>30</v>
      </c>
      <c r="J662" s="106">
        <v>40</v>
      </c>
      <c r="K662" s="87">
        <f t="shared" si="47"/>
        <v>1.2</v>
      </c>
      <c r="L662" s="87">
        <f t="shared" si="48"/>
        <v>1.2</v>
      </c>
      <c r="M662" s="46">
        <f t="shared" si="49"/>
        <v>63</v>
      </c>
      <c r="N662" s="352"/>
      <c r="O662" s="354"/>
      <c r="P662" s="356"/>
      <c r="Q662" s="354"/>
      <c r="R662" s="356"/>
      <c r="S662" s="350"/>
      <c r="T662" s="354"/>
      <c r="U662" s="350"/>
      <c r="V662" s="354"/>
      <c r="W662" s="262"/>
      <c r="X662" s="354"/>
      <c r="Y662" s="356"/>
      <c r="Z662" s="397"/>
      <c r="AA662" s="397"/>
      <c r="AB662" s="396"/>
      <c r="AC662" s="347"/>
      <c r="AD662" s="83"/>
    </row>
    <row r="663" spans="1:30" ht="18" customHeight="1">
      <c r="A663" s="90"/>
      <c r="B663" s="107"/>
      <c r="C663" s="108"/>
      <c r="D663" s="105"/>
      <c r="E663" s="92" t="s">
        <v>279</v>
      </c>
      <c r="F663" s="44" t="s">
        <v>426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7"/>
        <v>1.2</v>
      </c>
      <c r="L663" s="87">
        <f t="shared" si="48"/>
        <v>1.2</v>
      </c>
      <c r="M663" s="46">
        <f t="shared" si="49"/>
        <v>90</v>
      </c>
      <c r="N663" s="352"/>
      <c r="O663" s="354"/>
      <c r="P663" s="356"/>
      <c r="Q663" s="354"/>
      <c r="R663" s="356"/>
      <c r="S663" s="350"/>
      <c r="T663" s="354"/>
      <c r="U663" s="350"/>
      <c r="V663" s="354"/>
      <c r="W663" s="262"/>
      <c r="X663" s="354"/>
      <c r="Y663" s="356"/>
      <c r="Z663" s="397"/>
      <c r="AA663" s="397"/>
      <c r="AB663" s="396"/>
      <c r="AC663" s="347"/>
      <c r="AD663" s="83"/>
    </row>
    <row r="664" spans="1:30" ht="18" customHeight="1">
      <c r="A664" s="90"/>
      <c r="B664" s="63"/>
      <c r="C664" s="108"/>
      <c r="D664" s="105"/>
      <c r="E664" s="92" t="s">
        <v>279</v>
      </c>
      <c r="F664" s="44" t="s">
        <v>427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7"/>
        <v>1.2</v>
      </c>
      <c r="L664" s="87">
        <f t="shared" si="48"/>
        <v>1.2</v>
      </c>
      <c r="M664" s="46">
        <f t="shared" si="49"/>
        <v>90</v>
      </c>
      <c r="N664" s="352"/>
      <c r="O664" s="354"/>
      <c r="P664" s="356"/>
      <c r="Q664" s="354"/>
      <c r="R664" s="356"/>
      <c r="S664" s="350"/>
      <c r="T664" s="354"/>
      <c r="U664" s="350"/>
      <c r="V664" s="354"/>
      <c r="W664" s="262"/>
      <c r="X664" s="354"/>
      <c r="Y664" s="356"/>
      <c r="Z664" s="397"/>
      <c r="AA664" s="397"/>
      <c r="AB664" s="396"/>
      <c r="AC664" s="347"/>
      <c r="AD664" s="83"/>
    </row>
    <row r="665" spans="1:30" ht="18" customHeight="1">
      <c r="A665" s="90"/>
      <c r="B665" s="107"/>
      <c r="C665" s="108"/>
      <c r="D665" s="105"/>
      <c r="E665" s="92" t="s">
        <v>279</v>
      </c>
      <c r="F665" s="44" t="s">
        <v>428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7"/>
        <v>1.2</v>
      </c>
      <c r="L665" s="87">
        <f t="shared" si="48"/>
        <v>1.2</v>
      </c>
      <c r="M665" s="46">
        <f t="shared" si="49"/>
        <v>90</v>
      </c>
      <c r="N665" s="352"/>
      <c r="O665" s="354"/>
      <c r="P665" s="356"/>
      <c r="Q665" s="354"/>
      <c r="R665" s="356"/>
      <c r="S665" s="350"/>
      <c r="T665" s="354"/>
      <c r="U665" s="350"/>
      <c r="V665" s="354"/>
      <c r="W665" s="262"/>
      <c r="X665" s="354"/>
      <c r="Y665" s="356"/>
      <c r="Z665" s="397"/>
      <c r="AA665" s="397"/>
      <c r="AB665" s="396"/>
      <c r="AC665" s="347"/>
      <c r="AD665" s="83"/>
    </row>
    <row r="666" spans="1:30" ht="18" customHeight="1">
      <c r="A666" s="90"/>
      <c r="B666" s="109"/>
      <c r="C666" s="110"/>
      <c r="D666" s="105"/>
      <c r="E666" s="92" t="s">
        <v>279</v>
      </c>
      <c r="F666" s="44" t="s">
        <v>433</v>
      </c>
      <c r="G666" s="69">
        <v>2</v>
      </c>
      <c r="H666" s="70">
        <v>30</v>
      </c>
      <c r="I666" s="79">
        <v>60</v>
      </c>
      <c r="J666" s="106">
        <v>40</v>
      </c>
      <c r="K666" s="87">
        <f t="shared" si="47"/>
        <v>1.2</v>
      </c>
      <c r="L666" s="87">
        <f t="shared" si="48"/>
        <v>1.2</v>
      </c>
      <c r="M666" s="46">
        <f t="shared" si="49"/>
        <v>90</v>
      </c>
      <c r="N666" s="352"/>
      <c r="O666" s="354"/>
      <c r="P666" s="356"/>
      <c r="Q666" s="354"/>
      <c r="R666" s="356"/>
      <c r="S666" s="350"/>
      <c r="T666" s="354"/>
      <c r="U666" s="350"/>
      <c r="V666" s="354"/>
      <c r="W666" s="262"/>
      <c r="X666" s="354"/>
      <c r="Y666" s="356"/>
      <c r="Z666" s="397"/>
      <c r="AA666" s="397"/>
      <c r="AB666" s="396"/>
      <c r="AC666" s="347"/>
      <c r="AD666" s="83"/>
    </row>
    <row r="667" spans="1:30" ht="18" customHeight="1">
      <c r="A667" s="90"/>
      <c r="B667" s="109"/>
      <c r="C667" s="110"/>
      <c r="D667" s="105"/>
      <c r="E667" s="92" t="s">
        <v>279</v>
      </c>
      <c r="F667" s="44" t="s">
        <v>434</v>
      </c>
      <c r="G667" s="69">
        <v>2</v>
      </c>
      <c r="H667" s="70">
        <v>30</v>
      </c>
      <c r="I667" s="79">
        <v>60</v>
      </c>
      <c r="J667" s="106">
        <v>40</v>
      </c>
      <c r="K667" s="87">
        <f t="shared" si="47"/>
        <v>1.2</v>
      </c>
      <c r="L667" s="87">
        <f t="shared" si="48"/>
        <v>1.2</v>
      </c>
      <c r="M667" s="46">
        <f t="shared" si="49"/>
        <v>90</v>
      </c>
      <c r="N667" s="352"/>
      <c r="O667" s="354"/>
      <c r="P667" s="356"/>
      <c r="Q667" s="354"/>
      <c r="R667" s="356"/>
      <c r="S667" s="350"/>
      <c r="T667" s="354"/>
      <c r="U667" s="350"/>
      <c r="V667" s="354"/>
      <c r="W667" s="262"/>
      <c r="X667" s="354"/>
      <c r="Y667" s="356"/>
      <c r="Z667" s="397"/>
      <c r="AA667" s="397"/>
      <c r="AB667" s="396"/>
      <c r="AC667" s="347"/>
      <c r="AD667" s="83"/>
    </row>
    <row r="668" spans="1:30" ht="18" hidden="1" customHeight="1">
      <c r="A668" s="90"/>
      <c r="B668" s="109"/>
      <c r="C668" s="110"/>
      <c r="D668" s="105"/>
      <c r="E668" s="92"/>
      <c r="F668" s="44"/>
      <c r="G668" s="69"/>
      <c r="H668" s="70"/>
      <c r="I668" s="79"/>
      <c r="J668" s="106"/>
      <c r="K668" s="87">
        <f t="shared" si="47"/>
        <v>0</v>
      </c>
      <c r="L668" s="87">
        <f t="shared" si="48"/>
        <v>0</v>
      </c>
      <c r="M668" s="46">
        <f t="shared" si="49"/>
        <v>0</v>
      </c>
      <c r="N668" s="352"/>
      <c r="O668" s="354"/>
      <c r="P668" s="356"/>
      <c r="Q668" s="354"/>
      <c r="R668" s="356"/>
      <c r="S668" s="350"/>
      <c r="T668" s="354"/>
      <c r="U668" s="350"/>
      <c r="V668" s="354"/>
      <c r="W668" s="262"/>
      <c r="X668" s="354"/>
      <c r="Y668" s="356"/>
      <c r="Z668" s="397"/>
      <c r="AA668" s="397"/>
      <c r="AB668" s="396"/>
      <c r="AC668" s="347"/>
      <c r="AD668" s="83"/>
    </row>
    <row r="669" spans="1:30" ht="18" hidden="1" customHeight="1">
      <c r="A669" s="65"/>
      <c r="B669" s="66"/>
      <c r="C669" s="67"/>
      <c r="D669" s="67"/>
      <c r="E669" s="68"/>
      <c r="F669" s="44"/>
      <c r="G669" s="69"/>
      <c r="H669" s="70"/>
      <c r="I669" s="71"/>
      <c r="J669" s="106"/>
      <c r="K669" s="87">
        <f t="shared" si="47"/>
        <v>0</v>
      </c>
      <c r="L669" s="87">
        <f t="shared" si="48"/>
        <v>0</v>
      </c>
      <c r="M669" s="46">
        <f t="shared" si="49"/>
        <v>0</v>
      </c>
      <c r="N669" s="371"/>
      <c r="O669" s="370"/>
      <c r="P669" s="372"/>
      <c r="Q669" s="370"/>
      <c r="R669" s="372"/>
      <c r="S669" s="415"/>
      <c r="T669" s="370"/>
      <c r="U669" s="415"/>
      <c r="V669" s="370"/>
      <c r="W669" s="263"/>
      <c r="X669" s="370"/>
      <c r="Y669" s="372"/>
      <c r="Z669" s="399"/>
      <c r="AA669" s="399"/>
      <c r="AB669" s="398"/>
      <c r="AC669" s="347"/>
      <c r="AD669" s="83"/>
    </row>
    <row r="670" spans="1:30" ht="24" customHeight="1">
      <c r="A670" s="332" t="s">
        <v>70</v>
      </c>
      <c r="B670" s="326"/>
      <c r="C670" s="326"/>
      <c r="D670" s="326"/>
      <c r="E670" s="326"/>
      <c r="F670" s="326"/>
      <c r="G670" s="327"/>
      <c r="H670" s="113">
        <f>SUM(H11:H669)</f>
        <v>9442</v>
      </c>
      <c r="I670" s="113">
        <f>SUM(I11:I669)</f>
        <v>15540</v>
      </c>
      <c r="J670" s="112"/>
      <c r="K670" s="87"/>
      <c r="L670" s="87"/>
      <c r="M670" s="114">
        <f t="shared" ref="M670:AC670" si="50">SUM(M11:M669)</f>
        <v>24599.199999999975</v>
      </c>
      <c r="N670" s="113">
        <f t="shared" si="50"/>
        <v>2377.8000000000002</v>
      </c>
      <c r="O670" s="113">
        <f t="shared" si="50"/>
        <v>0</v>
      </c>
      <c r="P670" s="113">
        <f t="shared" si="50"/>
        <v>26977</v>
      </c>
      <c r="Q670" s="113">
        <f t="shared" si="50"/>
        <v>42.9</v>
      </c>
      <c r="R670" s="113">
        <f t="shared" si="50"/>
        <v>927</v>
      </c>
      <c r="S670" s="115">
        <f t="shared" si="50"/>
        <v>10617.2</v>
      </c>
      <c r="T670" s="113">
        <f t="shared" si="50"/>
        <v>10617.2</v>
      </c>
      <c r="U670" s="115">
        <f t="shared" si="50"/>
        <v>2688</v>
      </c>
      <c r="V670" s="113">
        <f t="shared" si="50"/>
        <v>3024</v>
      </c>
      <c r="W670" s="115">
        <f t="shared" si="50"/>
        <v>1456</v>
      </c>
      <c r="X670" s="113">
        <f t="shared" si="50"/>
        <v>1512</v>
      </c>
      <c r="Y670" s="113">
        <f t="shared" si="50"/>
        <v>13199.5</v>
      </c>
      <c r="Z670" s="113">
        <f t="shared" si="50"/>
        <v>-2981.1</v>
      </c>
      <c r="AA670" s="113">
        <f t="shared" si="50"/>
        <v>-585</v>
      </c>
      <c r="AB670" s="113">
        <f t="shared" si="50"/>
        <v>0</v>
      </c>
      <c r="AC670" s="113">
        <f t="shared" si="50"/>
        <v>11443.700000000003</v>
      </c>
      <c r="AD670" s="116"/>
    </row>
    <row r="671" spans="1:30" ht="24.75" customHeight="1">
      <c r="A671" s="49"/>
      <c r="B671" s="50" t="s">
        <v>129</v>
      </c>
      <c r="C671" s="49"/>
      <c r="D671" s="117"/>
      <c r="E671" s="49"/>
      <c r="F671" s="118"/>
      <c r="G671" s="99"/>
      <c r="H671" s="2"/>
      <c r="I671" s="2"/>
      <c r="J671" s="2"/>
      <c r="K671" s="49" t="s">
        <v>130</v>
      </c>
      <c r="L671" s="51"/>
      <c r="M671" s="51"/>
      <c r="N671" s="51"/>
      <c r="O671" s="51"/>
      <c r="P671" s="51"/>
      <c r="Q671" s="2"/>
      <c r="R671" s="2"/>
      <c r="S671" s="51" t="s">
        <v>131</v>
      </c>
      <c r="T671" s="51"/>
      <c r="U671" s="51"/>
      <c r="V671" s="51"/>
      <c r="W671" s="51"/>
      <c r="X671" s="2"/>
      <c r="Y671" s="51"/>
      <c r="Z671" s="51"/>
      <c r="AA671" s="51"/>
      <c r="AB671" s="51"/>
      <c r="AC671" s="49"/>
      <c r="AD671" s="49"/>
    </row>
    <row r="672" spans="1:30" ht="21" customHeight="1">
      <c r="A672" s="49"/>
      <c r="B672" s="49" t="s">
        <v>132</v>
      </c>
      <c r="C672" s="49"/>
      <c r="D672" s="117"/>
      <c r="E672" s="49"/>
      <c r="F672" s="118"/>
      <c r="G672" s="49"/>
      <c r="H672" s="51"/>
      <c r="I672" s="51"/>
      <c r="J672" s="51"/>
      <c r="K672" s="51" t="s">
        <v>133</v>
      </c>
      <c r="L672" s="51"/>
      <c r="M672" s="51"/>
      <c r="N672" s="51"/>
      <c r="O672" s="51"/>
      <c r="P672" s="51"/>
      <c r="Q672" s="51"/>
      <c r="R672" s="51"/>
      <c r="S672" s="49" t="s">
        <v>134</v>
      </c>
      <c r="T672" s="51"/>
      <c r="U672" s="51"/>
      <c r="V672" s="51"/>
      <c r="W672" s="51"/>
      <c r="X672" s="51"/>
      <c r="Y672" s="51"/>
      <c r="Z672" s="51"/>
      <c r="AA672" s="51"/>
      <c r="AB672" s="51"/>
      <c r="AC672" s="49"/>
      <c r="AD672" s="49"/>
    </row>
    <row r="673" spans="1:30" ht="5.25" customHeight="1">
      <c r="A673" s="49"/>
      <c r="B673" s="99"/>
      <c r="C673" s="49"/>
      <c r="D673" s="117"/>
      <c r="E673" s="49"/>
      <c r="F673" s="118"/>
      <c r="G673" s="49"/>
      <c r="H673" s="51"/>
      <c r="I673" s="51"/>
      <c r="J673" s="51"/>
      <c r="K673" s="51"/>
      <c r="L673" s="51"/>
      <c r="M673" s="51"/>
      <c r="N673" s="51"/>
      <c r="O673" s="51"/>
      <c r="P673" s="51"/>
      <c r="Q673" s="51"/>
      <c r="R673" s="51"/>
      <c r="S673" s="51"/>
      <c r="T673" s="51"/>
      <c r="U673" s="51"/>
      <c r="V673" s="51"/>
      <c r="W673" s="51"/>
      <c r="X673" s="51"/>
      <c r="Y673" s="51"/>
      <c r="Z673" s="51"/>
      <c r="AA673" s="51"/>
      <c r="AB673" s="51"/>
      <c r="AC673" s="49"/>
      <c r="AD673" s="49"/>
    </row>
    <row r="674" spans="1:30" ht="21" customHeight="1">
      <c r="A674" s="49"/>
      <c r="B674" s="55" t="s">
        <v>135</v>
      </c>
      <c r="C674" s="49"/>
      <c r="D674" s="117"/>
      <c r="E674" s="49"/>
      <c r="F674" s="118"/>
      <c r="G674" s="49"/>
      <c r="H674" s="51"/>
      <c r="I674" s="51"/>
      <c r="J674" s="51"/>
      <c r="K674" s="51"/>
      <c r="L674" s="51"/>
      <c r="M674" s="51"/>
      <c r="N674" s="51"/>
      <c r="O674" s="51"/>
      <c r="P674" s="51"/>
      <c r="Q674" s="51"/>
      <c r="R674" s="51"/>
      <c r="S674" s="51"/>
      <c r="T674" s="51"/>
      <c r="U674" s="51"/>
      <c r="V674" s="51"/>
      <c r="W674" s="51"/>
      <c r="X674" s="51"/>
      <c r="Y674" s="51"/>
      <c r="Z674" s="51"/>
      <c r="AA674" s="51"/>
      <c r="AB674" s="51"/>
      <c r="AC674" s="49"/>
      <c r="AD674" s="49"/>
    </row>
    <row r="675" spans="1:30" ht="7.5" customHeight="1">
      <c r="A675" s="49"/>
      <c r="B675" s="49"/>
      <c r="C675" s="49"/>
      <c r="D675" s="117"/>
      <c r="E675" s="49"/>
      <c r="F675" s="118"/>
      <c r="G675" s="49"/>
      <c r="H675" s="51"/>
      <c r="I675" s="51"/>
      <c r="J675" s="51"/>
      <c r="K675" s="51"/>
      <c r="L675" s="51"/>
      <c r="M675" s="51"/>
      <c r="N675" s="51"/>
      <c r="O675" s="51"/>
      <c r="P675" s="52"/>
      <c r="Q675" s="52"/>
      <c r="R675" s="52"/>
      <c r="S675" s="52"/>
      <c r="T675" s="51"/>
      <c r="U675" s="51"/>
      <c r="V675" s="51"/>
      <c r="W675" s="51"/>
      <c r="X675" s="51"/>
      <c r="Y675" s="51"/>
      <c r="Z675" s="51"/>
      <c r="AA675" s="51"/>
      <c r="AB675" s="51"/>
      <c r="AC675" s="49"/>
      <c r="AD675" s="49"/>
    </row>
    <row r="676" spans="1:30" ht="18.75" customHeight="1">
      <c r="A676" s="49"/>
      <c r="B676" s="49"/>
      <c r="C676" s="49"/>
      <c r="D676" s="117"/>
      <c r="E676" s="49"/>
      <c r="F676" s="118"/>
      <c r="G676" s="49"/>
      <c r="H676" s="51"/>
      <c r="I676" s="51"/>
      <c r="J676" s="51"/>
      <c r="K676" s="51"/>
      <c r="L676" s="51"/>
      <c r="M676" s="51"/>
      <c r="N676" s="51"/>
      <c r="O676" s="51"/>
      <c r="P676" s="52"/>
      <c r="Q676" s="52"/>
      <c r="R676" s="52"/>
      <c r="S676" s="52"/>
      <c r="T676" s="51"/>
      <c r="U676" s="51"/>
      <c r="V676" s="53"/>
      <c r="W676" s="53"/>
      <c r="X676" s="51"/>
      <c r="Y676" s="119" t="s">
        <v>72</v>
      </c>
      <c r="Z676" s="2"/>
      <c r="AA676" s="2"/>
      <c r="AB676" s="2"/>
      <c r="AC676" s="99"/>
      <c r="AD676" s="99"/>
    </row>
    <row r="677" spans="1:30" ht="15.75" customHeight="1">
      <c r="A677" s="99"/>
      <c r="B677" s="99"/>
      <c r="C677" s="197" t="s">
        <v>136</v>
      </c>
      <c r="D677" s="31"/>
      <c r="E677" s="99"/>
      <c r="F677" s="194"/>
      <c r="G677" s="50"/>
      <c r="H677" s="197" t="s">
        <v>137</v>
      </c>
      <c r="I677" s="2"/>
      <c r="J677" s="2"/>
      <c r="K677" s="53"/>
      <c r="L677" s="2"/>
      <c r="M677" s="2"/>
      <c r="N677" s="2"/>
      <c r="O677" s="53"/>
      <c r="P677" s="2"/>
      <c r="Q677" s="197" t="s">
        <v>77</v>
      </c>
      <c r="R677" s="2"/>
      <c r="S677" s="2"/>
      <c r="T677" s="53"/>
      <c r="U677" s="53"/>
      <c r="V677" s="51"/>
      <c r="W677" s="51"/>
      <c r="X677" s="51"/>
      <c r="Y677" s="120" t="s">
        <v>79</v>
      </c>
      <c r="Z677" s="2"/>
      <c r="AA677" s="2"/>
      <c r="AB677" s="2"/>
      <c r="AC677" s="99"/>
      <c r="AD677" s="99"/>
    </row>
    <row r="678" spans="1:30" ht="15.75" customHeight="1">
      <c r="A678" s="99"/>
      <c r="B678" s="99"/>
      <c r="C678" s="99"/>
      <c r="D678" s="31"/>
      <c r="E678" s="99"/>
      <c r="F678" s="194"/>
      <c r="G678" s="99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99"/>
      <c r="AD678" s="99"/>
    </row>
    <row r="679" spans="1:30" ht="15.75" customHeight="1">
      <c r="A679" s="99"/>
      <c r="B679" s="99"/>
      <c r="C679" s="99"/>
      <c r="D679" s="31"/>
      <c r="E679" s="99"/>
      <c r="F679" s="194"/>
      <c r="G679" s="99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56"/>
      <c r="W679" s="56"/>
      <c r="X679" s="56"/>
      <c r="Y679" s="2"/>
      <c r="Z679" s="2"/>
      <c r="AA679" s="2"/>
      <c r="AB679" s="2"/>
      <c r="AC679" s="99"/>
      <c r="AD679" s="99"/>
    </row>
    <row r="680" spans="1:30" ht="15.75" customHeight="1">
      <c r="A680" s="99"/>
      <c r="B680" s="99"/>
      <c r="C680" s="99"/>
      <c r="D680" s="31"/>
      <c r="E680" s="99"/>
      <c r="F680" s="194"/>
      <c r="G680" s="99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196"/>
      <c r="W680" s="196"/>
      <c r="X680" s="196"/>
      <c r="Y680" s="2"/>
      <c r="Z680" s="2"/>
      <c r="AA680" s="57"/>
      <c r="AB680" s="57"/>
      <c r="AC680" s="58"/>
      <c r="AD680" s="58"/>
    </row>
    <row r="681" spans="1:30" ht="15" customHeight="1">
      <c r="F681" s="193"/>
    </row>
    <row r="682" spans="1:30" ht="15" customHeight="1">
      <c r="F682" s="193"/>
    </row>
  </sheetData>
  <autoFilter ref="E1:E682"/>
  <mergeCells count="642">
    <mergeCell ref="Z271:Z290"/>
    <mergeCell ref="Z291:Z309"/>
    <mergeCell ref="P650:P659"/>
    <mergeCell ref="Q650:Q659"/>
    <mergeCell ref="R650:R659"/>
    <mergeCell ref="V570:V579"/>
    <mergeCell ref="W570:W579"/>
    <mergeCell ref="X570:X579"/>
    <mergeCell ref="Z580:Z589"/>
    <mergeCell ref="AA580:AA589"/>
    <mergeCell ref="AB456:AB481"/>
    <mergeCell ref="AB482:AB495"/>
    <mergeCell ref="V561:V569"/>
    <mergeCell ref="W561:W569"/>
    <mergeCell ref="T171:T190"/>
    <mergeCell ref="Z191:Z211"/>
    <mergeCell ref="AC191:AC211"/>
    <mergeCell ref="U171:U190"/>
    <mergeCell ref="X561:X569"/>
    <mergeCell ref="Y561:Y569"/>
    <mergeCell ref="V171:V190"/>
    <mergeCell ref="W171:W190"/>
    <mergeCell ref="X171:X190"/>
    <mergeCell ref="AC561:AC569"/>
    <mergeCell ref="AA251:AA270"/>
    <mergeCell ref="AA231:AA250"/>
    <mergeCell ref="Y434:Y455"/>
    <mergeCell ref="Y373:Y386"/>
    <mergeCell ref="Y310:Y329"/>
    <mergeCell ref="Y350:Y372"/>
    <mergeCell ref="Y330:Y349"/>
    <mergeCell ref="Y291:Y309"/>
    <mergeCell ref="AC171:AC190"/>
    <mergeCell ref="W191:W211"/>
    <mergeCell ref="X191:X211"/>
    <mergeCell ref="Y271:Y29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S171:S190"/>
    <mergeCell ref="W590:W599"/>
    <mergeCell ref="X590:X599"/>
    <mergeCell ref="Y590:Y599"/>
    <mergeCell ref="Z590:Z599"/>
    <mergeCell ref="AA590:AA599"/>
    <mergeCell ref="AC580:AC589"/>
    <mergeCell ref="V580:V589"/>
    <mergeCell ref="W580:W589"/>
    <mergeCell ref="X580:X589"/>
    <mergeCell ref="Y580:Y589"/>
    <mergeCell ref="N590:N599"/>
    <mergeCell ref="O590:O599"/>
    <mergeCell ref="P590:P599"/>
    <mergeCell ref="Q590:Q599"/>
    <mergeCell ref="R590:R599"/>
    <mergeCell ref="S590:S599"/>
    <mergeCell ref="T590:T599"/>
    <mergeCell ref="U590:U599"/>
    <mergeCell ref="V590:V599"/>
    <mergeCell ref="B229:C229"/>
    <mergeCell ref="AC540:AC560"/>
    <mergeCell ref="O540:O560"/>
    <mergeCell ref="Q540:Q560"/>
    <mergeCell ref="R540:R560"/>
    <mergeCell ref="S540:S560"/>
    <mergeCell ref="T540:T560"/>
    <mergeCell ref="U540:U560"/>
    <mergeCell ref="V540:V560"/>
    <mergeCell ref="W540:W560"/>
    <mergeCell ref="Y231:Y250"/>
    <mergeCell ref="Y251:Y270"/>
    <mergeCell ref="AB310:AB329"/>
    <mergeCell ref="AB350:AB372"/>
    <mergeCell ref="Z456:Z481"/>
    <mergeCell ref="Y456:Y481"/>
    <mergeCell ref="Z387:Z408"/>
    <mergeCell ref="Z409:Z433"/>
    <mergeCell ref="Z434:Z455"/>
    <mergeCell ref="AA387:AA408"/>
    <mergeCell ref="AA434:AA455"/>
    <mergeCell ref="AA409:AA433"/>
    <mergeCell ref="Y409:Y433"/>
    <mergeCell ref="Z251:Z270"/>
    <mergeCell ref="V660:V669"/>
    <mergeCell ref="V630:V639"/>
    <mergeCell ref="V620:V629"/>
    <mergeCell ref="S660:S669"/>
    <mergeCell ref="S620:S629"/>
    <mergeCell ref="T630:T639"/>
    <mergeCell ref="U630:U639"/>
    <mergeCell ref="T660:T669"/>
    <mergeCell ref="U660:U669"/>
    <mergeCell ref="T620:T629"/>
    <mergeCell ref="U620:U629"/>
    <mergeCell ref="T650:T659"/>
    <mergeCell ref="V650:V659"/>
    <mergeCell ref="V640:V649"/>
    <mergeCell ref="S650:S659"/>
    <mergeCell ref="U650:U659"/>
    <mergeCell ref="W620:W629"/>
    <mergeCell ref="W630:W639"/>
    <mergeCell ref="Z660:Z669"/>
    <mergeCell ref="Z630:Z639"/>
    <mergeCell ref="AA620:AA629"/>
    <mergeCell ref="AB620:AB629"/>
    <mergeCell ref="AC630:AC639"/>
    <mergeCell ref="AC650:AC659"/>
    <mergeCell ref="AC640:AC649"/>
    <mergeCell ref="Y131:Y150"/>
    <mergeCell ref="Y112:Y130"/>
    <mergeCell ref="AB151:AB170"/>
    <mergeCell ref="AB212:AB230"/>
    <mergeCell ref="Z151:Z170"/>
    <mergeCell ref="AC151:AC170"/>
    <mergeCell ref="AC131:AC150"/>
    <mergeCell ref="AC660:AC669"/>
    <mergeCell ref="X620:X629"/>
    <mergeCell ref="Y620:Y629"/>
    <mergeCell ref="Y630:Y639"/>
    <mergeCell ref="Y660:Y669"/>
    <mergeCell ref="Y191:Y211"/>
    <mergeCell ref="AC590:AC599"/>
    <mergeCell ref="AB570:AB579"/>
    <mergeCell ref="AC570:AC579"/>
    <mergeCell ref="AA271:AA290"/>
    <mergeCell ref="AA291:AA309"/>
    <mergeCell ref="Y387:Y408"/>
    <mergeCell ref="Z231:Z250"/>
    <mergeCell ref="AC456:AC481"/>
    <mergeCell ref="AC482:AC495"/>
    <mergeCell ref="AC496:AC519"/>
    <mergeCell ref="AA350:AA372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AC520:AC539"/>
    <mergeCell ref="AC610:AC619"/>
    <mergeCell ref="AC600:AC609"/>
    <mergeCell ref="AC620:AC629"/>
    <mergeCell ref="AC212:AC230"/>
    <mergeCell ref="AC231:AC250"/>
    <mergeCell ref="AB231:AB250"/>
    <mergeCell ref="AB251:AB270"/>
    <mergeCell ref="AB387:AB408"/>
    <mergeCell ref="AC251:AC270"/>
    <mergeCell ref="AC291:AC309"/>
    <mergeCell ref="AC434:AC455"/>
    <mergeCell ref="AC387:AC408"/>
    <mergeCell ref="AC409:AC433"/>
    <mergeCell ref="AB409:AB433"/>
    <mergeCell ref="AB434:AB455"/>
    <mergeCell ref="AB580:AB589"/>
    <mergeCell ref="AB291:AB309"/>
    <mergeCell ref="AC310:AC329"/>
    <mergeCell ref="AB271:AB290"/>
    <mergeCell ref="AC271:AC290"/>
    <mergeCell ref="AB373:AB386"/>
    <mergeCell ref="AC330:AC349"/>
    <mergeCell ref="AD330:AD349"/>
    <mergeCell ref="AB330:AB349"/>
    <mergeCell ref="AC350:AC372"/>
    <mergeCell ref="AC373:AC386"/>
    <mergeCell ref="Z373:Z386"/>
    <mergeCell ref="AA330:AA349"/>
    <mergeCell ref="Z350:Z372"/>
    <mergeCell ref="Z330:Z349"/>
    <mergeCell ref="Z310:Z329"/>
    <mergeCell ref="AA310:AA329"/>
    <mergeCell ref="AA373:AA386"/>
    <mergeCell ref="X434:X455"/>
    <mergeCell ref="W456:W481"/>
    <mergeCell ref="W482:W495"/>
    <mergeCell ref="W520:W539"/>
    <mergeCell ref="AA482:AA495"/>
    <mergeCell ref="Z482:Z495"/>
    <mergeCell ref="Y482:Y495"/>
    <mergeCell ref="V482:V495"/>
    <mergeCell ref="V520:V539"/>
    <mergeCell ref="Y520:Y539"/>
    <mergeCell ref="Z520:Z539"/>
    <mergeCell ref="Y496:Y519"/>
    <mergeCell ref="Z496:Z519"/>
    <mergeCell ref="AA456:AA481"/>
    <mergeCell ref="V610:V619"/>
    <mergeCell ref="X409:X433"/>
    <mergeCell ref="X496:X519"/>
    <mergeCell ref="X540:X560"/>
    <mergeCell ref="V251:V270"/>
    <mergeCell ref="V600:V609"/>
    <mergeCell ref="V496:V519"/>
    <mergeCell ref="V434:V455"/>
    <mergeCell ref="V387:V408"/>
    <mergeCell ref="V409:V433"/>
    <mergeCell ref="X387:X408"/>
    <mergeCell ref="V350:V372"/>
    <mergeCell ref="W434:W455"/>
    <mergeCell ref="X482:X495"/>
    <mergeCell ref="W600:W609"/>
    <mergeCell ref="X271:X290"/>
    <mergeCell ref="X251:X270"/>
    <mergeCell ref="X350:X372"/>
    <mergeCell ref="X291:X309"/>
    <mergeCell ref="X310:X329"/>
    <mergeCell ref="X330:X349"/>
    <mergeCell ref="X600:X609"/>
    <mergeCell ref="V456:V481"/>
    <mergeCell ref="X456:X481"/>
    <mergeCell ref="Z600:Z609"/>
    <mergeCell ref="X630:X639"/>
    <mergeCell ref="X660:X669"/>
    <mergeCell ref="AA610:AA619"/>
    <mergeCell ref="AB630:AB639"/>
    <mergeCell ref="AB660:AB669"/>
    <mergeCell ref="AA660:AA669"/>
    <mergeCell ref="AA630:AA639"/>
    <mergeCell ref="AB610:AB619"/>
    <mergeCell ref="X650:X659"/>
    <mergeCell ref="Y650:Y659"/>
    <mergeCell ref="Z650:Z659"/>
    <mergeCell ref="AA650:AA659"/>
    <mergeCell ref="AB650:AB659"/>
    <mergeCell ref="X640:X649"/>
    <mergeCell ref="Y640:Y649"/>
    <mergeCell ref="Z640:Z649"/>
    <mergeCell ref="AA640:AA649"/>
    <mergeCell ref="AB640:AB649"/>
    <mergeCell ref="W610:W619"/>
    <mergeCell ref="X520:X539"/>
    <mergeCell ref="X610:X619"/>
    <mergeCell ref="Z610:Z619"/>
    <mergeCell ref="AB496:AB519"/>
    <mergeCell ref="AA496:AA519"/>
    <mergeCell ref="Z620:Z629"/>
    <mergeCell ref="Y610:Y619"/>
    <mergeCell ref="Y600:Y609"/>
    <mergeCell ref="AB600:AB609"/>
    <mergeCell ref="Y540:Y560"/>
    <mergeCell ref="Z540:Z560"/>
    <mergeCell ref="AA540:AA560"/>
    <mergeCell ref="AB540:AB560"/>
    <mergeCell ref="AA600:AA609"/>
    <mergeCell ref="AA561:AA569"/>
    <mergeCell ref="AB561:AB569"/>
    <mergeCell ref="AB590:AB599"/>
    <mergeCell ref="AA570:AA579"/>
    <mergeCell ref="Z561:Z569"/>
    <mergeCell ref="Y570:Y579"/>
    <mergeCell ref="Z570:Z579"/>
    <mergeCell ref="AB520:AB539"/>
    <mergeCell ref="AA520:AA539"/>
    <mergeCell ref="P434:P455"/>
    <mergeCell ref="P387:P408"/>
    <mergeCell ref="P373:P386"/>
    <mergeCell ref="P409:P433"/>
    <mergeCell ref="P350:P372"/>
    <mergeCell ref="T409:T433"/>
    <mergeCell ref="W131:W150"/>
    <mergeCell ref="W151:W170"/>
    <mergeCell ref="V151:V170"/>
    <mergeCell ref="V131:V150"/>
    <mergeCell ref="W387:W408"/>
    <mergeCell ref="W409:W433"/>
    <mergeCell ref="R171:R19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T271:T290"/>
    <mergeCell ref="T330:T349"/>
    <mergeCell ref="W271:W290"/>
    <mergeCell ref="W373:W386"/>
    <mergeCell ref="V91:V111"/>
    <mergeCell ref="W350:W372"/>
    <mergeCell ref="R91:R111"/>
    <mergeCell ref="S91:S111"/>
    <mergeCell ref="V112:V130"/>
    <mergeCell ref="U131:U150"/>
    <mergeCell ref="T251:T270"/>
    <mergeCell ref="V330:V349"/>
    <mergeCell ref="V310:V329"/>
    <mergeCell ref="V271:V290"/>
    <mergeCell ref="W291:W309"/>
    <mergeCell ref="W310:W329"/>
    <mergeCell ref="W330:W349"/>
    <mergeCell ref="T212:T230"/>
    <mergeCell ref="R151:R170"/>
    <mergeCell ref="S350:S372"/>
    <mergeCell ref="T373:T386"/>
    <mergeCell ref="T350:T372"/>
    <mergeCell ref="W496:W519"/>
    <mergeCell ref="U482:U495"/>
    <mergeCell ref="U456:U481"/>
    <mergeCell ref="R496:R519"/>
    <mergeCell ref="T496:T519"/>
    <mergeCell ref="S482:S495"/>
    <mergeCell ref="S434:S455"/>
    <mergeCell ref="R350:R372"/>
    <mergeCell ref="T434:T455"/>
    <mergeCell ref="T482:T495"/>
    <mergeCell ref="S456:S481"/>
    <mergeCell ref="T456:T481"/>
    <mergeCell ref="T387:T408"/>
    <mergeCell ref="X11:X30"/>
    <mergeCell ref="T91:T111"/>
    <mergeCell ref="X31:X50"/>
    <mergeCell ref="Q11:Q30"/>
    <mergeCell ref="R373:R386"/>
    <mergeCell ref="S373:S386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73:V386"/>
    <mergeCell ref="U350:U372"/>
    <mergeCell ref="X71:X90"/>
    <mergeCell ref="W31:W50"/>
    <mergeCell ref="U31:U50"/>
    <mergeCell ref="Q112:Q130"/>
    <mergeCell ref="Q131:Q150"/>
    <mergeCell ref="Q434:Q455"/>
    <mergeCell ref="Q373:Q386"/>
    <mergeCell ref="Q409:Q433"/>
    <mergeCell ref="Q387:Q408"/>
    <mergeCell ref="Q310:Q329"/>
    <mergeCell ref="Q71:Q90"/>
    <mergeCell ref="Q91:Q111"/>
    <mergeCell ref="Q330:Q349"/>
    <mergeCell ref="Q350:Q372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09"/>
    <mergeCell ref="N310:N329"/>
    <mergeCell ref="N330:N349"/>
    <mergeCell ref="N456:N481"/>
    <mergeCell ref="N409:N433"/>
    <mergeCell ref="N434:N455"/>
    <mergeCell ref="N387:N408"/>
    <mergeCell ref="N212:N230"/>
    <mergeCell ref="N151:N170"/>
    <mergeCell ref="N373:N386"/>
    <mergeCell ref="N350:N372"/>
    <mergeCell ref="N91:N111"/>
    <mergeCell ref="N171:N190"/>
    <mergeCell ref="N71:N90"/>
    <mergeCell ref="N112:N130"/>
    <mergeCell ref="N191:N21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S630:S639"/>
    <mergeCell ref="R520:R539"/>
    <mergeCell ref="R600:R609"/>
    <mergeCell ref="U610:U619"/>
    <mergeCell ref="S610:S619"/>
    <mergeCell ref="S496:S519"/>
    <mergeCell ref="S600:S609"/>
    <mergeCell ref="S520:S539"/>
    <mergeCell ref="R561:R569"/>
    <mergeCell ref="S561:S569"/>
    <mergeCell ref="R570:R579"/>
    <mergeCell ref="S570:S579"/>
    <mergeCell ref="T570:T579"/>
    <mergeCell ref="U570:U579"/>
    <mergeCell ref="T580:T589"/>
    <mergeCell ref="U580:U589"/>
    <mergeCell ref="U600:U609"/>
    <mergeCell ref="U310:U329"/>
    <mergeCell ref="T310:T329"/>
    <mergeCell ref="U291:U309"/>
    <mergeCell ref="U387:U408"/>
    <mergeCell ref="U496:U519"/>
    <mergeCell ref="U434:U455"/>
    <mergeCell ref="O71:O90"/>
    <mergeCell ref="U409:U433"/>
    <mergeCell ref="R620:R629"/>
    <mergeCell ref="O570:O579"/>
    <mergeCell ref="P570:P579"/>
    <mergeCell ref="Q570:Q579"/>
    <mergeCell ref="S310:S329"/>
    <mergeCell ref="O251:O270"/>
    <mergeCell ref="O231:O250"/>
    <mergeCell ref="P251:P270"/>
    <mergeCell ref="P231:P250"/>
    <mergeCell ref="O482:O495"/>
    <mergeCell ref="P482:P495"/>
    <mergeCell ref="O409:O433"/>
    <mergeCell ref="O434:O455"/>
    <mergeCell ref="O387:O408"/>
    <mergeCell ref="O373:O386"/>
    <mergeCell ref="O350:O372"/>
    <mergeCell ref="T291:T309"/>
    <mergeCell ref="S112:S130"/>
    <mergeCell ref="O151:O170"/>
    <mergeCell ref="P91:P111"/>
    <mergeCell ref="R630:R639"/>
    <mergeCell ref="R610:R619"/>
    <mergeCell ref="P610:P619"/>
    <mergeCell ref="Q660:Q669"/>
    <mergeCell ref="N620:N629"/>
    <mergeCell ref="N660:N669"/>
    <mergeCell ref="P630:P639"/>
    <mergeCell ref="Q630:Q639"/>
    <mergeCell ref="O630:O639"/>
    <mergeCell ref="P620:P629"/>
    <mergeCell ref="Q620:Q629"/>
    <mergeCell ref="O620:O629"/>
    <mergeCell ref="P660:P669"/>
    <mergeCell ref="O660:O669"/>
    <mergeCell ref="N630:N639"/>
    <mergeCell ref="R660:R669"/>
    <mergeCell ref="N650:N659"/>
    <mergeCell ref="O650:O659"/>
    <mergeCell ref="S330:S349"/>
    <mergeCell ref="S291:S309"/>
    <mergeCell ref="Q610:Q619"/>
    <mergeCell ref="N31:N50"/>
    <mergeCell ref="N11:N30"/>
    <mergeCell ref="N520:N539"/>
    <mergeCell ref="N496:N519"/>
    <mergeCell ref="O496:O519"/>
    <mergeCell ref="X91:X111"/>
    <mergeCell ref="X212:X230"/>
    <mergeCell ref="X373:X386"/>
    <mergeCell ref="X231:X250"/>
    <mergeCell ref="X51:X70"/>
    <mergeCell ref="X131:X150"/>
    <mergeCell ref="X112:X130"/>
    <mergeCell ref="X151:X170"/>
    <mergeCell ref="O310:O329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A670:G670"/>
    <mergeCell ref="D7:D9"/>
    <mergeCell ref="O31:O50"/>
    <mergeCell ref="O11:O30"/>
    <mergeCell ref="N610:N619"/>
    <mergeCell ref="N600:N609"/>
    <mergeCell ref="P520:P539"/>
    <mergeCell ref="P600:P609"/>
    <mergeCell ref="O610:O619"/>
    <mergeCell ref="O520:O539"/>
    <mergeCell ref="O600:O609"/>
    <mergeCell ref="P51:P70"/>
    <mergeCell ref="O291:O309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30:O349"/>
    <mergeCell ref="P271:P290"/>
    <mergeCell ref="P330:P349"/>
    <mergeCell ref="Q600:Q609"/>
    <mergeCell ref="O456:O481"/>
    <mergeCell ref="O212:O230"/>
    <mergeCell ref="N482:N495"/>
    <mergeCell ref="N131:N150"/>
    <mergeCell ref="S409:S433"/>
    <mergeCell ref="N540:N560"/>
    <mergeCell ref="P540:P560"/>
    <mergeCell ref="N570:N579"/>
    <mergeCell ref="Q482:Q495"/>
    <mergeCell ref="N561:N569"/>
    <mergeCell ref="O561:O569"/>
    <mergeCell ref="O171:O190"/>
    <mergeCell ref="P171:P190"/>
    <mergeCell ref="Q561:Q569"/>
    <mergeCell ref="S387:S408"/>
    <mergeCell ref="P310:P329"/>
    <mergeCell ref="Q212:Q230"/>
    <mergeCell ref="Q151:Q170"/>
    <mergeCell ref="R409:R433"/>
    <mergeCell ref="R387:R408"/>
    <mergeCell ref="P456:P481"/>
    <mergeCell ref="Q456:Q481"/>
    <mergeCell ref="P291:P309"/>
    <mergeCell ref="N580:N589"/>
    <mergeCell ref="O580:O589"/>
    <mergeCell ref="P580:P589"/>
    <mergeCell ref="Q580:Q589"/>
    <mergeCell ref="R580:R589"/>
    <mergeCell ref="S580:S589"/>
    <mergeCell ref="P496:P519"/>
    <mergeCell ref="Q496:Q519"/>
    <mergeCell ref="Q520:Q539"/>
    <mergeCell ref="S640:S649"/>
    <mergeCell ref="U640:U649"/>
    <mergeCell ref="N640:N649"/>
    <mergeCell ref="O640:O649"/>
    <mergeCell ref="P640:P649"/>
    <mergeCell ref="Q640:Q649"/>
    <mergeCell ref="R640:R649"/>
    <mergeCell ref="T640:T649"/>
    <mergeCell ref="B275:C276"/>
    <mergeCell ref="U520:U539"/>
    <mergeCell ref="T520:T539"/>
    <mergeCell ref="T600:T609"/>
    <mergeCell ref="T610:T619"/>
    <mergeCell ref="U373:U386"/>
    <mergeCell ref="U330:U349"/>
    <mergeCell ref="R482:R495"/>
    <mergeCell ref="R456:R481"/>
    <mergeCell ref="R434:R455"/>
    <mergeCell ref="U271:U290"/>
    <mergeCell ref="R310:R329"/>
    <mergeCell ref="R330:R349"/>
    <mergeCell ref="P561:P569"/>
    <mergeCell ref="T561:T569"/>
    <mergeCell ref="U561:U569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481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447</v>
      </c>
      <c r="B3">
        <v>62</v>
      </c>
    </row>
    <row r="4" spans="1:2">
      <c r="A4" s="249" t="s">
        <v>479</v>
      </c>
      <c r="B4">
        <v>65</v>
      </c>
    </row>
    <row r="5" spans="1:2">
      <c r="A5" s="249" t="s">
        <v>405</v>
      </c>
      <c r="B5">
        <v>54</v>
      </c>
    </row>
    <row r="6" spans="1:2">
      <c r="A6" s="249" t="s">
        <v>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Admin</cp:lastModifiedBy>
  <cp:lastPrinted>2018-10-29T04:22:39Z</cp:lastPrinted>
  <dcterms:created xsi:type="dcterms:W3CDTF">2018-07-19T01:22:54Z</dcterms:created>
  <dcterms:modified xsi:type="dcterms:W3CDTF">2019-03-08T04:39:32Z</dcterms:modified>
</cp:coreProperties>
</file>